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1570" windowHeight="81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Лист1!$10:$12</definedName>
    <definedName name="_xlnm.Print_Area" localSheetId="0">Лист1!$A$1:$K$184</definedName>
  </definedNames>
  <calcPr calcId="144525"/>
</workbook>
</file>

<file path=xl/calcChain.xml><?xml version="1.0" encoding="utf-8"?>
<calcChain xmlns="http://schemas.openxmlformats.org/spreadsheetml/2006/main">
  <c r="H132" i="1" l="1"/>
  <c r="H137" i="1"/>
  <c r="G37" i="1"/>
  <c r="G137" i="1"/>
  <c r="A18" i="1" l="1"/>
  <c r="A19" i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7" i="1"/>
  <c r="F29" i="1"/>
  <c r="G29" i="1"/>
  <c r="H29" i="1"/>
  <c r="I29" i="1"/>
  <c r="J29" i="1"/>
  <c r="E29" i="1"/>
  <c r="F28" i="1"/>
  <c r="G28" i="1"/>
  <c r="H28" i="1"/>
  <c r="I28" i="1"/>
  <c r="J28" i="1"/>
  <c r="E28" i="1"/>
  <c r="F27" i="1"/>
  <c r="G27" i="1"/>
  <c r="H27" i="1"/>
  <c r="I27" i="1"/>
  <c r="J27" i="1"/>
  <c r="E27" i="1"/>
  <c r="F26" i="1"/>
  <c r="G26" i="1"/>
  <c r="H26" i="1"/>
  <c r="I26" i="1"/>
  <c r="J26" i="1"/>
  <c r="E26" i="1"/>
  <c r="D184" i="1"/>
  <c r="D183" i="1"/>
  <c r="D182" i="1"/>
  <c r="D181" i="1"/>
  <c r="J180" i="1"/>
  <c r="I180" i="1"/>
  <c r="H180" i="1"/>
  <c r="G180" i="1"/>
  <c r="F180" i="1"/>
  <c r="E180" i="1"/>
  <c r="D179" i="1"/>
  <c r="D178" i="1"/>
  <c r="D177" i="1"/>
  <c r="D176" i="1"/>
  <c r="J175" i="1"/>
  <c r="I175" i="1"/>
  <c r="H175" i="1"/>
  <c r="G175" i="1"/>
  <c r="F175" i="1"/>
  <c r="E175" i="1"/>
  <c r="F135" i="1"/>
  <c r="G135" i="1"/>
  <c r="H135" i="1"/>
  <c r="D180" i="1" l="1"/>
  <c r="D175" i="1"/>
  <c r="J38" i="1" l="1"/>
  <c r="J148" i="1"/>
  <c r="J147" i="1"/>
  <c r="I148" i="1"/>
  <c r="I147" i="1"/>
  <c r="D174" i="1" l="1"/>
  <c r="D173" i="1"/>
  <c r="D172" i="1"/>
  <c r="D171" i="1"/>
  <c r="J170" i="1"/>
  <c r="I170" i="1"/>
  <c r="H170" i="1"/>
  <c r="G170" i="1"/>
  <c r="F170" i="1"/>
  <c r="E170" i="1"/>
  <c r="D170" i="1" l="1"/>
  <c r="C29" i="1" l="1"/>
  <c r="I25" i="1"/>
  <c r="H25" i="1"/>
  <c r="C21" i="1"/>
  <c r="C27" i="1" l="1"/>
  <c r="C28" i="1"/>
  <c r="F25" i="1"/>
  <c r="G25" i="1"/>
  <c r="J25" i="1"/>
  <c r="E25" i="1"/>
  <c r="C26" i="1"/>
  <c r="C25" i="1" l="1"/>
  <c r="E14" i="1" l="1"/>
  <c r="F17" i="1"/>
  <c r="G17" i="1"/>
  <c r="H17" i="1"/>
  <c r="I17" i="1"/>
  <c r="J17" i="1"/>
  <c r="E17" i="1"/>
  <c r="F16" i="1"/>
  <c r="G16" i="1"/>
  <c r="H16" i="1"/>
  <c r="I16" i="1"/>
  <c r="J16" i="1"/>
  <c r="E16" i="1"/>
  <c r="F15" i="1"/>
  <c r="G15" i="1"/>
  <c r="H15" i="1"/>
  <c r="I15" i="1"/>
  <c r="J15" i="1"/>
  <c r="E15" i="1"/>
  <c r="F14" i="1"/>
  <c r="G14" i="1"/>
  <c r="H14" i="1"/>
  <c r="I14" i="1"/>
  <c r="J14" i="1"/>
  <c r="F165" i="1"/>
  <c r="G165" i="1"/>
  <c r="H165" i="1"/>
  <c r="I165" i="1"/>
  <c r="J165" i="1"/>
  <c r="E165" i="1"/>
  <c r="D169" i="1"/>
  <c r="D168" i="1"/>
  <c r="D167" i="1"/>
  <c r="D166" i="1"/>
  <c r="F160" i="1"/>
  <c r="G160" i="1"/>
  <c r="H160" i="1"/>
  <c r="I160" i="1"/>
  <c r="J160" i="1"/>
  <c r="E160" i="1"/>
  <c r="D164" i="1"/>
  <c r="D163" i="1"/>
  <c r="D162" i="1"/>
  <c r="D161" i="1"/>
  <c r="F155" i="1"/>
  <c r="G155" i="1"/>
  <c r="H155" i="1"/>
  <c r="I155" i="1"/>
  <c r="J155" i="1"/>
  <c r="E155" i="1"/>
  <c r="D156" i="1"/>
  <c r="D157" i="1"/>
  <c r="D158" i="1"/>
  <c r="D159" i="1"/>
  <c r="F150" i="1"/>
  <c r="G150" i="1"/>
  <c r="H150" i="1"/>
  <c r="I150" i="1"/>
  <c r="J150" i="1"/>
  <c r="E150" i="1"/>
  <c r="C154" i="1"/>
  <c r="C153" i="1"/>
  <c r="C152" i="1"/>
  <c r="C151" i="1"/>
  <c r="F145" i="1"/>
  <c r="G145" i="1"/>
  <c r="H145" i="1"/>
  <c r="I145" i="1"/>
  <c r="J145" i="1"/>
  <c r="E145" i="1"/>
  <c r="C149" i="1"/>
  <c r="C148" i="1"/>
  <c r="C147" i="1"/>
  <c r="C146" i="1"/>
  <c r="F140" i="1"/>
  <c r="G140" i="1"/>
  <c r="H140" i="1"/>
  <c r="I140" i="1"/>
  <c r="J140" i="1"/>
  <c r="E140" i="1"/>
  <c r="C144" i="1"/>
  <c r="C143" i="1"/>
  <c r="C142" i="1"/>
  <c r="C141" i="1"/>
  <c r="I135" i="1"/>
  <c r="J135" i="1"/>
  <c r="E135" i="1"/>
  <c r="C139" i="1"/>
  <c r="C138" i="1"/>
  <c r="C137" i="1"/>
  <c r="C136" i="1"/>
  <c r="F130" i="1"/>
  <c r="G130" i="1"/>
  <c r="H130" i="1"/>
  <c r="I130" i="1"/>
  <c r="J130" i="1"/>
  <c r="E130" i="1"/>
  <c r="C134" i="1"/>
  <c r="C133" i="1"/>
  <c r="C132" i="1"/>
  <c r="C131" i="1"/>
  <c r="F125" i="1"/>
  <c r="G125" i="1"/>
  <c r="H125" i="1"/>
  <c r="I125" i="1"/>
  <c r="J125" i="1"/>
  <c r="E125" i="1"/>
  <c r="C129" i="1"/>
  <c r="C128" i="1"/>
  <c r="C127" i="1"/>
  <c r="C126" i="1"/>
  <c r="C17" i="1" l="1"/>
  <c r="C140" i="1"/>
  <c r="C150" i="1"/>
  <c r="C135" i="1"/>
  <c r="D155" i="1"/>
  <c r="D14" i="1"/>
  <c r="D165" i="1"/>
  <c r="D160" i="1"/>
  <c r="C145" i="1"/>
  <c r="C130" i="1"/>
  <c r="C125" i="1"/>
  <c r="F120" i="1" l="1"/>
  <c r="G120" i="1"/>
  <c r="H120" i="1"/>
  <c r="I120" i="1"/>
  <c r="J120" i="1"/>
  <c r="E120" i="1"/>
  <c r="C124" i="1"/>
  <c r="C123" i="1"/>
  <c r="C122" i="1"/>
  <c r="C121" i="1"/>
  <c r="F115" i="1"/>
  <c r="G115" i="1"/>
  <c r="H115" i="1"/>
  <c r="I115" i="1"/>
  <c r="J115" i="1"/>
  <c r="E115" i="1"/>
  <c r="C119" i="1"/>
  <c r="C118" i="1"/>
  <c r="C117" i="1"/>
  <c r="C116" i="1"/>
  <c r="F110" i="1"/>
  <c r="G110" i="1"/>
  <c r="H110" i="1"/>
  <c r="I110" i="1"/>
  <c r="J110" i="1"/>
  <c r="E110" i="1"/>
  <c r="C114" i="1"/>
  <c r="C113" i="1"/>
  <c r="C112" i="1"/>
  <c r="C111" i="1"/>
  <c r="F50" i="1"/>
  <c r="G50" i="1"/>
  <c r="H50" i="1"/>
  <c r="I50" i="1"/>
  <c r="J50" i="1"/>
  <c r="E50" i="1"/>
  <c r="C54" i="1"/>
  <c r="C53" i="1"/>
  <c r="C52" i="1"/>
  <c r="C51" i="1"/>
  <c r="F80" i="1"/>
  <c r="G80" i="1"/>
  <c r="H80" i="1"/>
  <c r="I80" i="1"/>
  <c r="J80" i="1"/>
  <c r="E80" i="1"/>
  <c r="C84" i="1"/>
  <c r="C83" i="1"/>
  <c r="C82" i="1"/>
  <c r="C81" i="1"/>
  <c r="F60" i="1"/>
  <c r="G60" i="1"/>
  <c r="H60" i="1"/>
  <c r="I60" i="1"/>
  <c r="J60" i="1"/>
  <c r="E60" i="1"/>
  <c r="C64" i="1"/>
  <c r="C63" i="1"/>
  <c r="C62" i="1"/>
  <c r="C61" i="1"/>
  <c r="F30" i="1"/>
  <c r="G30" i="1"/>
  <c r="H30" i="1"/>
  <c r="I30" i="1"/>
  <c r="J30" i="1"/>
  <c r="E30" i="1"/>
  <c r="C34" i="1"/>
  <c r="C33" i="1"/>
  <c r="C32" i="1"/>
  <c r="C31" i="1"/>
  <c r="F75" i="1"/>
  <c r="G75" i="1"/>
  <c r="H75" i="1"/>
  <c r="I75" i="1"/>
  <c r="J75" i="1"/>
  <c r="E75" i="1"/>
  <c r="C79" i="1"/>
  <c r="C78" i="1"/>
  <c r="C77" i="1"/>
  <c r="C76" i="1"/>
  <c r="F70" i="1"/>
  <c r="G70" i="1"/>
  <c r="H70" i="1"/>
  <c r="I70" i="1"/>
  <c r="J70" i="1"/>
  <c r="E70" i="1"/>
  <c r="C74" i="1"/>
  <c r="C73" i="1"/>
  <c r="C72" i="1"/>
  <c r="C71" i="1"/>
  <c r="F40" i="1"/>
  <c r="G40" i="1"/>
  <c r="H40" i="1"/>
  <c r="I40" i="1"/>
  <c r="J40" i="1"/>
  <c r="E40" i="1"/>
  <c r="D41" i="1"/>
  <c r="D42" i="1"/>
  <c r="D43" i="1"/>
  <c r="D44" i="1"/>
  <c r="F105" i="1"/>
  <c r="G105" i="1"/>
  <c r="H105" i="1"/>
  <c r="I105" i="1"/>
  <c r="J105" i="1"/>
  <c r="E105" i="1"/>
  <c r="C109" i="1"/>
  <c r="C108" i="1"/>
  <c r="C107" i="1"/>
  <c r="C106" i="1"/>
  <c r="F100" i="1"/>
  <c r="G100" i="1"/>
  <c r="H100" i="1"/>
  <c r="I100" i="1"/>
  <c r="J100" i="1"/>
  <c r="E100" i="1"/>
  <c r="C104" i="1"/>
  <c r="C103" i="1"/>
  <c r="C102" i="1"/>
  <c r="C101" i="1"/>
  <c r="F55" i="1"/>
  <c r="G55" i="1"/>
  <c r="H55" i="1"/>
  <c r="I55" i="1"/>
  <c r="J55" i="1"/>
  <c r="E55" i="1"/>
  <c r="C59" i="1"/>
  <c r="C58" i="1"/>
  <c r="C57" i="1"/>
  <c r="C56" i="1"/>
  <c r="F65" i="1"/>
  <c r="G65" i="1"/>
  <c r="H65" i="1"/>
  <c r="I65" i="1"/>
  <c r="J65" i="1"/>
  <c r="E65" i="1"/>
  <c r="C69" i="1"/>
  <c r="C68" i="1"/>
  <c r="C67" i="1"/>
  <c r="C66" i="1"/>
  <c r="F95" i="1"/>
  <c r="G95" i="1"/>
  <c r="H95" i="1"/>
  <c r="I95" i="1"/>
  <c r="J95" i="1"/>
  <c r="E95" i="1"/>
  <c r="C99" i="1"/>
  <c r="C98" i="1"/>
  <c r="C97" i="1"/>
  <c r="C96" i="1"/>
  <c r="F35" i="1"/>
  <c r="G35" i="1"/>
  <c r="H35" i="1"/>
  <c r="I35" i="1"/>
  <c r="J35" i="1"/>
  <c r="E35" i="1"/>
  <c r="C39" i="1"/>
  <c r="C38" i="1"/>
  <c r="C37" i="1"/>
  <c r="C36" i="1"/>
  <c r="C48" i="1"/>
  <c r="F45" i="1"/>
  <c r="G45" i="1"/>
  <c r="H45" i="1"/>
  <c r="I45" i="1"/>
  <c r="J45" i="1"/>
  <c r="E45" i="1"/>
  <c r="F90" i="1"/>
  <c r="G90" i="1"/>
  <c r="H90" i="1"/>
  <c r="I90" i="1"/>
  <c r="J90" i="1"/>
  <c r="E90" i="1"/>
  <c r="F85" i="1"/>
  <c r="G85" i="1"/>
  <c r="H85" i="1"/>
  <c r="I85" i="1"/>
  <c r="J85" i="1"/>
  <c r="E85" i="1"/>
  <c r="C49" i="1"/>
  <c r="C47" i="1"/>
  <c r="C46" i="1"/>
  <c r="C94" i="1"/>
  <c r="C93" i="1"/>
  <c r="C92" i="1"/>
  <c r="C91" i="1"/>
  <c r="C89" i="1"/>
  <c r="D86" i="1"/>
  <c r="C87" i="1"/>
  <c r="C23" i="1"/>
  <c r="C22" i="1"/>
  <c r="C20" i="1"/>
  <c r="C110" i="1" l="1"/>
  <c r="C80" i="1"/>
  <c r="C60" i="1"/>
  <c r="C120" i="1"/>
  <c r="C115" i="1"/>
  <c r="C50" i="1"/>
  <c r="C30" i="1"/>
  <c r="C100" i="1"/>
  <c r="C75" i="1"/>
  <c r="C70" i="1"/>
  <c r="D40" i="1"/>
  <c r="C55" i="1"/>
  <c r="C105" i="1"/>
  <c r="C65" i="1"/>
  <c r="C95" i="1"/>
  <c r="C35" i="1"/>
  <c r="C85" i="1"/>
  <c r="C45" i="1"/>
  <c r="C90" i="1"/>
  <c r="C88" i="1" l="1"/>
  <c r="F19" i="1"/>
  <c r="G19" i="1"/>
  <c r="H19" i="1"/>
  <c r="I19" i="1"/>
  <c r="J19" i="1"/>
  <c r="E19" i="1"/>
  <c r="C19" i="1" l="1"/>
  <c r="C16" i="1"/>
  <c r="J13" i="1"/>
  <c r="F13" i="1"/>
  <c r="H13" i="1"/>
  <c r="G13" i="1"/>
  <c r="I13" i="1" l="1"/>
  <c r="C15" i="1"/>
  <c r="E13" i="1"/>
  <c r="C13" i="1" l="1"/>
</calcChain>
</file>

<file path=xl/sharedStrings.xml><?xml version="1.0" encoding="utf-8"?>
<sst xmlns="http://schemas.openxmlformats.org/spreadsheetml/2006/main" count="199" uniqueCount="59">
  <si>
    <t>№ п/п</t>
  </si>
  <si>
    <t>Наименование мероприятий/ источники расходов на финансирование</t>
  </si>
  <si>
    <t>Объем расходов на выполнение мероприятия за счет всех источников ресурсного обеспечения, рублей</t>
  </si>
  <si>
    <t>Номер строки целевых показателей, на достижение которых направлены мероприятия</t>
  </si>
  <si>
    <t>ВСЕГО:</t>
  </si>
  <si>
    <t>Всего по муниципальной программе, в том числе:</t>
  </si>
  <si>
    <t>областной бюджет</t>
  </si>
  <si>
    <t>местный бюджет</t>
  </si>
  <si>
    <t>КАПИТАЛЬНЫЕ ВЛОЖЕНИЯ</t>
  </si>
  <si>
    <t>Всего по капитальным вложениям, в том числе</t>
  </si>
  <si>
    <t>ПРОЧИЕ НУЖДЫ</t>
  </si>
  <si>
    <t>Приобретение стеллажного оборудования</t>
  </si>
  <si>
    <t>Приобретение мебели для читального зала</t>
  </si>
  <si>
    <t>Приобретение устройства для прошивки документов</t>
  </si>
  <si>
    <t>Приобретение канцтоваров</t>
  </si>
  <si>
    <t>Приобретение МФУ</t>
  </si>
  <si>
    <t>Приобретение мешков для эвакуации документов</t>
  </si>
  <si>
    <t>Обработка потолочных перекрытий противопожарным составом</t>
  </si>
  <si>
    <t xml:space="preserve">Приобретение холодильника для хранения позитивов </t>
  </si>
  <si>
    <t xml:space="preserve">Оплата услуг оцифровки архивных описей дел и дел, часто используемых фондов  </t>
  </si>
  <si>
    <t xml:space="preserve">Приобретение копировального аппарата </t>
  </si>
  <si>
    <t>Приобретение папок для переплета, архивных коробов</t>
  </si>
  <si>
    <t>Печать фото</t>
  </si>
  <si>
    <t xml:space="preserve">Всего по прочим нуждам, в том числе  </t>
  </si>
  <si>
    <t>ПЛАН МЕРОПРИЯТИЙ</t>
  </si>
  <si>
    <t>Приобретение программного обеспечения «Распорядительные документы органов власти», его обслуживание и наполнение</t>
  </si>
  <si>
    <t>Приобретение увлажнителя воздуха в архивохранилище</t>
  </si>
  <si>
    <t>Техническое обслуживание кондиционеров, оргтехники</t>
  </si>
  <si>
    <t>муниципальной программы «Развитие архивного дела на территории</t>
  </si>
  <si>
    <t>2, 3</t>
  </si>
  <si>
    <t>Приобретение подставок для документов (для демонстрационных витрин в читальном зале)</t>
  </si>
  <si>
    <t>к постановлению</t>
  </si>
  <si>
    <t>Администрации Артинского городского округа</t>
  </si>
  <si>
    <t>Приобретение конвертов</t>
  </si>
  <si>
    <r>
      <t xml:space="preserve">от </t>
    </r>
    <r>
      <rPr>
        <u/>
        <sz val="14"/>
        <color theme="1"/>
        <rFont val="Times New Roman"/>
        <family val="1"/>
        <charset val="204"/>
      </rPr>
      <t>_______2022</t>
    </r>
    <r>
      <rPr>
        <sz val="14"/>
        <color theme="1"/>
        <rFont val="Times New Roman"/>
        <family val="1"/>
        <charset val="204"/>
      </rPr>
      <t xml:space="preserve"> № ____</t>
    </r>
  </si>
  <si>
    <t>федеральный бюджет</t>
  </si>
  <si>
    <t>внебюджетные источники</t>
  </si>
  <si>
    <t xml:space="preserve">Артинского городского округа до 2027 года» </t>
  </si>
  <si>
    <t>Приобретение, установка, замена  кондиционеров</t>
  </si>
  <si>
    <t>Приобретение компьютерных кресел, стульев для читального зала и кабинетов архивного отдела</t>
  </si>
  <si>
    <t>Приобретение, проверка огнетушителей</t>
  </si>
  <si>
    <t xml:space="preserve">Приобретение оргтехники (источника бесперебойного питания, компьютеров, ноутбуков, калькуляторов и др.) для читального зала и кабинетов архива </t>
  </si>
  <si>
    <t>Приобретение шкафов архивных (для газет)</t>
  </si>
  <si>
    <t>Участие в семинарах</t>
  </si>
  <si>
    <t>Приобретение, обновление  програмного комплекса для взаимодействия с ПФР</t>
  </si>
  <si>
    <t>Приобретение расходных материалов для цветного принтера, копира, принтеров, переплетного станка, увлажнителя воздуха</t>
  </si>
  <si>
    <t>5, 7, 8,10, 13</t>
  </si>
  <si>
    <t>7, 8, 10, 13</t>
  </si>
  <si>
    <t>3, 7, 13</t>
  </si>
  <si>
    <t>5, 7, 13</t>
  </si>
  <si>
    <t>7, 13</t>
  </si>
  <si>
    <t>7, 8, 13</t>
  </si>
  <si>
    <t>Приобретение тележки архивной</t>
  </si>
  <si>
    <t>Приобретение металлического шкафа</t>
  </si>
  <si>
    <t>Приложение №3</t>
  </si>
  <si>
    <t>Приобретение картотеки для CD-R, CD-RW дисков</t>
  </si>
  <si>
    <t>Приобретение обеззараживающего бокса (дезинфекционной камеры), антигрибковой установки обработки документов</t>
  </si>
  <si>
    <t>Приобретение CD-R дисков для нарезки отсканированных архивных описей дел и дел, часто используемых фондов</t>
  </si>
  <si>
    <t>Приобретение измерительных приборов (термогигрометр и др.), их поверка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</si>
</sst>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2" borderId="3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7" fillId="2" borderId="0" xfId="0" applyFont="1" applyFill="1"/>
    <xf numFmtId="0" fontId="8" fillId="0" borderId="0" xfId="0" applyFont="1"/>
    <xf numFmtId="4" fontId="8" fillId="0" borderId="0" xfId="0" applyNumberFormat="1" applyFont="1"/>
    <xf numFmtId="0" fontId="8" fillId="2" borderId="0" xfId="0" applyFont="1" applyFill="1"/>
    <xf numFmtId="0" fontId="9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4931F7"/>
      <color rgb="FFF632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1"/>
  <sheetViews>
    <sheetView tabSelected="1" zoomScale="75" zoomScaleNormal="75" workbookViewId="0">
      <pane xSplit="3" ySplit="12" topLeftCell="D193" activePane="bottomRight" state="frozen"/>
      <selection pane="topRight" activeCell="D1" sqref="D1"/>
      <selection pane="bottomLeft" activeCell="A13" sqref="A13"/>
      <selection pane="bottomRight" activeCell="H133" sqref="H133"/>
    </sheetView>
  </sheetViews>
  <sheetFormatPr defaultRowHeight="15" x14ac:dyDescent="0.25"/>
  <cols>
    <col min="1" max="1" width="5.42578125" style="10" customWidth="1"/>
    <col min="2" max="2" width="29.42578125" customWidth="1"/>
    <col min="3" max="3" width="2" hidden="1" customWidth="1"/>
    <col min="4" max="4" width="14.5703125" style="4" customWidth="1"/>
    <col min="5" max="5" width="12.85546875" customWidth="1"/>
    <col min="6" max="6" width="14.5703125" customWidth="1"/>
    <col min="7" max="7" width="14.7109375" customWidth="1"/>
    <col min="8" max="8" width="14.5703125" customWidth="1"/>
    <col min="9" max="9" width="13" style="15" customWidth="1"/>
    <col min="10" max="10" width="13.28515625" style="15" customWidth="1"/>
    <col min="11" max="11" width="18.5703125" style="4" customWidth="1"/>
    <col min="12" max="14" width="9.140625" style="24"/>
    <col min="15" max="15" width="27.28515625" style="24" customWidth="1"/>
    <col min="16" max="25" width="9.140625" style="24"/>
  </cols>
  <sheetData>
    <row r="1" spans="1:15" ht="18.75" customHeight="1" x14ac:dyDescent="0.25">
      <c r="B1" s="4"/>
      <c r="C1" s="4"/>
      <c r="E1" s="4"/>
      <c r="F1" s="4"/>
      <c r="G1" s="4"/>
      <c r="H1" s="31"/>
      <c r="I1" s="39" t="s">
        <v>54</v>
      </c>
      <c r="J1" s="39"/>
      <c r="K1" s="39"/>
    </row>
    <row r="2" spans="1:15" ht="18.75" customHeight="1" x14ac:dyDescent="0.25">
      <c r="B2" s="4"/>
      <c r="C2" s="4"/>
      <c r="E2" s="4"/>
      <c r="F2" s="4"/>
      <c r="G2" s="4"/>
      <c r="H2" s="31"/>
      <c r="I2" s="39" t="s">
        <v>31</v>
      </c>
      <c r="J2" s="39"/>
      <c r="K2" s="39"/>
    </row>
    <row r="3" spans="1:15" ht="18.75" customHeight="1" x14ac:dyDescent="0.25">
      <c r="B3" s="4"/>
      <c r="C3" s="4"/>
      <c r="E3" s="4"/>
      <c r="F3" s="4"/>
      <c r="G3" s="4"/>
      <c r="H3" s="31"/>
      <c r="I3" s="39" t="s">
        <v>32</v>
      </c>
      <c r="J3" s="39"/>
      <c r="K3" s="39"/>
    </row>
    <row r="4" spans="1:15" ht="24" customHeight="1" x14ac:dyDescent="0.25">
      <c r="B4" s="4"/>
      <c r="C4" s="4"/>
      <c r="E4" s="4"/>
      <c r="F4" s="4"/>
      <c r="G4" s="4"/>
      <c r="H4" s="31"/>
      <c r="I4" s="39" t="s">
        <v>34</v>
      </c>
      <c r="J4" s="39"/>
      <c r="K4" s="39"/>
    </row>
    <row r="5" spans="1:15" ht="20.25" customHeight="1" x14ac:dyDescent="0.25">
      <c r="B5" s="4"/>
      <c r="C5" s="4"/>
      <c r="E5" s="4"/>
      <c r="F5" s="4"/>
      <c r="G5" s="4"/>
      <c r="H5" s="46"/>
      <c r="I5" s="46"/>
      <c r="J5" s="46"/>
      <c r="K5" s="46"/>
    </row>
    <row r="6" spans="1:15" ht="18.75" x14ac:dyDescent="0.25">
      <c r="A6" s="42" t="s">
        <v>24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5" ht="18.75" x14ac:dyDescent="0.25">
      <c r="A7" s="47" t="s">
        <v>28</v>
      </c>
      <c r="B7" s="47"/>
      <c r="C7" s="47"/>
      <c r="D7" s="47"/>
      <c r="E7" s="47"/>
      <c r="F7" s="47"/>
      <c r="G7" s="47"/>
      <c r="H7" s="47"/>
      <c r="I7" s="47"/>
      <c r="J7" s="47"/>
      <c r="K7" s="47"/>
    </row>
    <row r="8" spans="1:15" ht="18.75" x14ac:dyDescent="0.25">
      <c r="A8" s="47" t="s">
        <v>37</v>
      </c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5" ht="15.75" x14ac:dyDescent="0.25">
      <c r="A9" s="1"/>
      <c r="B9" s="4"/>
      <c r="C9" s="4"/>
      <c r="E9" s="4"/>
      <c r="F9" s="4"/>
      <c r="G9" s="4"/>
      <c r="H9" s="4"/>
      <c r="I9" s="11"/>
      <c r="J9" s="11"/>
    </row>
    <row r="10" spans="1:15" ht="32.450000000000003" customHeight="1" x14ac:dyDescent="0.25">
      <c r="A10" s="52" t="s">
        <v>0</v>
      </c>
      <c r="B10" s="52" t="s">
        <v>1</v>
      </c>
      <c r="C10" s="48" t="s">
        <v>2</v>
      </c>
      <c r="D10" s="49"/>
      <c r="E10" s="49"/>
      <c r="F10" s="49"/>
      <c r="G10" s="49"/>
      <c r="H10" s="49"/>
      <c r="I10" s="49"/>
      <c r="J10" s="49"/>
      <c r="K10" s="50" t="s">
        <v>3</v>
      </c>
    </row>
    <row r="11" spans="1:15" ht="84" customHeight="1" x14ac:dyDescent="0.25">
      <c r="A11" s="52"/>
      <c r="B11" s="52"/>
      <c r="C11" s="48" t="s">
        <v>4</v>
      </c>
      <c r="D11" s="53"/>
      <c r="E11" s="36">
        <v>2022</v>
      </c>
      <c r="F11" s="36">
        <v>2023</v>
      </c>
      <c r="G11" s="36">
        <v>2024</v>
      </c>
      <c r="H11" s="36">
        <v>2025</v>
      </c>
      <c r="I11" s="12">
        <v>2026</v>
      </c>
      <c r="J11" s="12">
        <v>2027</v>
      </c>
      <c r="K11" s="51"/>
    </row>
    <row r="12" spans="1:15" ht="13.15" customHeight="1" x14ac:dyDescent="0.25">
      <c r="A12" s="17">
        <v>1</v>
      </c>
      <c r="B12" s="17">
        <v>2</v>
      </c>
      <c r="C12" s="54">
        <v>3</v>
      </c>
      <c r="D12" s="55"/>
      <c r="E12" s="17">
        <v>4</v>
      </c>
      <c r="F12" s="17">
        <v>5</v>
      </c>
      <c r="G12" s="17">
        <v>6</v>
      </c>
      <c r="H12" s="17">
        <v>7</v>
      </c>
      <c r="I12" s="18">
        <v>8</v>
      </c>
      <c r="J12" s="18">
        <v>9</v>
      </c>
      <c r="K12" s="17">
        <v>12</v>
      </c>
    </row>
    <row r="13" spans="1:15" ht="38.25" customHeight="1" x14ac:dyDescent="0.25">
      <c r="A13" s="34">
        <v>1</v>
      </c>
      <c r="B13" s="19" t="s">
        <v>5</v>
      </c>
      <c r="C13" s="40">
        <f>SUM(E13:J13)</f>
        <v>7097100</v>
      </c>
      <c r="D13" s="41"/>
      <c r="E13" s="20">
        <f>E15+E16</f>
        <v>1078000</v>
      </c>
      <c r="F13" s="20">
        <f t="shared" ref="F13:J13" si="0">F15+F16</f>
        <v>1524000</v>
      </c>
      <c r="G13" s="20">
        <f t="shared" si="0"/>
        <v>1115000</v>
      </c>
      <c r="H13" s="20">
        <f t="shared" si="0"/>
        <v>1131000</v>
      </c>
      <c r="I13" s="14">
        <f t="shared" si="0"/>
        <v>1120200</v>
      </c>
      <c r="J13" s="14">
        <f t="shared" si="0"/>
        <v>1128900</v>
      </c>
      <c r="K13" s="36"/>
      <c r="O13" s="25"/>
    </row>
    <row r="14" spans="1:15" ht="17.25" customHeight="1" x14ac:dyDescent="0.25">
      <c r="A14" s="36">
        <v>2</v>
      </c>
      <c r="B14" s="2" t="s">
        <v>35</v>
      </c>
      <c r="C14" s="32"/>
      <c r="D14" s="33">
        <f>SUM(E14:J14)</f>
        <v>0</v>
      </c>
      <c r="E14" s="3">
        <f>E26</f>
        <v>0</v>
      </c>
      <c r="F14" s="3">
        <f t="shared" ref="F14:J14" si="1">F26</f>
        <v>0</v>
      </c>
      <c r="G14" s="3">
        <f t="shared" si="1"/>
        <v>0</v>
      </c>
      <c r="H14" s="3">
        <f t="shared" si="1"/>
        <v>0</v>
      </c>
      <c r="I14" s="3">
        <f t="shared" si="1"/>
        <v>0</v>
      </c>
      <c r="J14" s="3">
        <f t="shared" si="1"/>
        <v>0</v>
      </c>
      <c r="K14" s="36"/>
      <c r="O14" s="25"/>
    </row>
    <row r="15" spans="1:15" ht="16.899999999999999" customHeight="1" x14ac:dyDescent="0.25">
      <c r="A15" s="36">
        <v>3</v>
      </c>
      <c r="B15" s="2" t="s">
        <v>6</v>
      </c>
      <c r="C15" s="40">
        <f>SUM(E15:J15)</f>
        <v>2526000</v>
      </c>
      <c r="D15" s="41"/>
      <c r="E15" s="3">
        <f>E27</f>
        <v>378000</v>
      </c>
      <c r="F15" s="3">
        <f t="shared" ref="F15:J15" si="2">F27</f>
        <v>399000</v>
      </c>
      <c r="G15" s="3">
        <f t="shared" si="2"/>
        <v>415000</v>
      </c>
      <c r="H15" s="3">
        <f t="shared" si="2"/>
        <v>431000</v>
      </c>
      <c r="I15" s="3">
        <f t="shared" si="2"/>
        <v>430000</v>
      </c>
      <c r="J15" s="3">
        <f t="shared" si="2"/>
        <v>473000</v>
      </c>
      <c r="K15" s="36"/>
      <c r="O15" s="25"/>
    </row>
    <row r="16" spans="1:15" ht="18" customHeight="1" x14ac:dyDescent="0.25">
      <c r="A16" s="36">
        <v>4</v>
      </c>
      <c r="B16" s="2" t="s">
        <v>7</v>
      </c>
      <c r="C16" s="40">
        <f>SUM(E16:J16)</f>
        <v>4571100</v>
      </c>
      <c r="D16" s="41"/>
      <c r="E16" s="3">
        <f>E28</f>
        <v>700000</v>
      </c>
      <c r="F16" s="3">
        <f t="shared" ref="F16:J16" si="3">F28</f>
        <v>1125000</v>
      </c>
      <c r="G16" s="3">
        <f t="shared" si="3"/>
        <v>700000</v>
      </c>
      <c r="H16" s="3">
        <f t="shared" si="3"/>
        <v>700000</v>
      </c>
      <c r="I16" s="3">
        <f t="shared" si="3"/>
        <v>690200</v>
      </c>
      <c r="J16" s="3">
        <f t="shared" si="3"/>
        <v>655900</v>
      </c>
      <c r="K16" s="36"/>
      <c r="O16" s="25"/>
    </row>
    <row r="17" spans="1:25" ht="18" customHeight="1" x14ac:dyDescent="0.25">
      <c r="A17" s="36">
        <f>A16+1</f>
        <v>5</v>
      </c>
      <c r="B17" s="2" t="s">
        <v>36</v>
      </c>
      <c r="C17" s="40">
        <f>SUM(E17:J17)</f>
        <v>0</v>
      </c>
      <c r="D17" s="41"/>
      <c r="E17" s="3">
        <f>E29</f>
        <v>0</v>
      </c>
      <c r="F17" s="3">
        <f t="shared" ref="F17:J17" si="4">F29</f>
        <v>0</v>
      </c>
      <c r="G17" s="3">
        <f t="shared" si="4"/>
        <v>0</v>
      </c>
      <c r="H17" s="3">
        <f t="shared" si="4"/>
        <v>0</v>
      </c>
      <c r="I17" s="3">
        <f t="shared" si="4"/>
        <v>0</v>
      </c>
      <c r="J17" s="3">
        <f t="shared" si="4"/>
        <v>0</v>
      </c>
      <c r="K17" s="36"/>
      <c r="O17" s="25"/>
    </row>
    <row r="18" spans="1:25" ht="15.75" x14ac:dyDescent="0.25">
      <c r="A18" s="36">
        <f t="shared" ref="A18:A81" si="5">A17+1</f>
        <v>6</v>
      </c>
      <c r="B18" s="43" t="s">
        <v>8</v>
      </c>
      <c r="C18" s="43"/>
      <c r="D18" s="43"/>
      <c r="E18" s="43"/>
      <c r="F18" s="43"/>
      <c r="G18" s="43"/>
      <c r="H18" s="43"/>
      <c r="I18" s="43"/>
      <c r="J18" s="43"/>
      <c r="K18" s="43"/>
    </row>
    <row r="19" spans="1:25" ht="30" customHeight="1" x14ac:dyDescent="0.25">
      <c r="A19" s="36">
        <f t="shared" si="5"/>
        <v>7</v>
      </c>
      <c r="B19" s="19" t="s">
        <v>9</v>
      </c>
      <c r="C19" s="40">
        <f>SUM(E19:J19)</f>
        <v>0</v>
      </c>
      <c r="D19" s="41"/>
      <c r="E19" s="20">
        <f>E21+E22</f>
        <v>0</v>
      </c>
      <c r="F19" s="20">
        <f t="shared" ref="F19:J19" si="6">F21+F22</f>
        <v>0</v>
      </c>
      <c r="G19" s="20">
        <f t="shared" si="6"/>
        <v>0</v>
      </c>
      <c r="H19" s="20">
        <f t="shared" si="6"/>
        <v>0</v>
      </c>
      <c r="I19" s="14">
        <f t="shared" si="6"/>
        <v>0</v>
      </c>
      <c r="J19" s="14">
        <f t="shared" si="6"/>
        <v>0</v>
      </c>
      <c r="K19" s="36"/>
    </row>
    <row r="20" spans="1:25" ht="15.75" customHeight="1" x14ac:dyDescent="0.25">
      <c r="A20" s="36">
        <f t="shared" si="5"/>
        <v>8</v>
      </c>
      <c r="B20" s="2" t="s">
        <v>35</v>
      </c>
      <c r="C20" s="40">
        <f t="shared" ref="C20:C23" si="7">SUM(E20:J20)</f>
        <v>0</v>
      </c>
      <c r="D20" s="41"/>
      <c r="E20" s="3">
        <v>0</v>
      </c>
      <c r="F20" s="3">
        <v>0</v>
      </c>
      <c r="G20" s="3">
        <v>0</v>
      </c>
      <c r="H20" s="3">
        <v>0</v>
      </c>
      <c r="I20" s="13">
        <v>0</v>
      </c>
      <c r="J20" s="13">
        <v>0</v>
      </c>
      <c r="K20" s="36"/>
    </row>
    <row r="21" spans="1:25" ht="17.45" customHeight="1" x14ac:dyDescent="0.25">
      <c r="A21" s="36">
        <f t="shared" si="5"/>
        <v>9</v>
      </c>
      <c r="B21" s="2" t="s">
        <v>6</v>
      </c>
      <c r="C21" s="40">
        <f>SUM(E21:J21)</f>
        <v>0</v>
      </c>
      <c r="D21" s="41"/>
      <c r="E21" s="3">
        <v>0</v>
      </c>
      <c r="F21" s="3">
        <v>0</v>
      </c>
      <c r="G21" s="3">
        <v>0</v>
      </c>
      <c r="H21" s="3">
        <v>0</v>
      </c>
      <c r="I21" s="13">
        <v>0</v>
      </c>
      <c r="J21" s="13">
        <v>0</v>
      </c>
      <c r="K21" s="36"/>
    </row>
    <row r="22" spans="1:25" ht="16.899999999999999" customHeight="1" x14ac:dyDescent="0.25">
      <c r="A22" s="36">
        <f t="shared" si="5"/>
        <v>10</v>
      </c>
      <c r="B22" s="2" t="s">
        <v>7</v>
      </c>
      <c r="C22" s="40">
        <f t="shared" si="7"/>
        <v>0</v>
      </c>
      <c r="D22" s="41"/>
      <c r="E22" s="3">
        <v>0</v>
      </c>
      <c r="F22" s="3">
        <v>0</v>
      </c>
      <c r="G22" s="3">
        <v>0</v>
      </c>
      <c r="H22" s="3">
        <v>0</v>
      </c>
      <c r="I22" s="13">
        <v>0</v>
      </c>
      <c r="J22" s="13">
        <v>0</v>
      </c>
      <c r="K22" s="36"/>
    </row>
    <row r="23" spans="1:25" ht="16.899999999999999" customHeight="1" x14ac:dyDescent="0.25">
      <c r="A23" s="36">
        <f t="shared" si="5"/>
        <v>11</v>
      </c>
      <c r="B23" s="2" t="s">
        <v>36</v>
      </c>
      <c r="C23" s="40">
        <f t="shared" si="7"/>
        <v>0</v>
      </c>
      <c r="D23" s="41"/>
      <c r="E23" s="3">
        <v>0</v>
      </c>
      <c r="F23" s="3">
        <v>0</v>
      </c>
      <c r="G23" s="3">
        <v>0</v>
      </c>
      <c r="H23" s="3">
        <v>0</v>
      </c>
      <c r="I23" s="13">
        <v>0</v>
      </c>
      <c r="J23" s="13">
        <v>0</v>
      </c>
      <c r="K23" s="36"/>
    </row>
    <row r="24" spans="1:25" ht="18" customHeight="1" x14ac:dyDescent="0.25">
      <c r="A24" s="36">
        <f t="shared" si="5"/>
        <v>12</v>
      </c>
      <c r="B24" s="43" t="s">
        <v>10</v>
      </c>
      <c r="C24" s="43"/>
      <c r="D24" s="43"/>
      <c r="E24" s="43"/>
      <c r="F24" s="43"/>
      <c r="G24" s="43"/>
      <c r="H24" s="43"/>
      <c r="I24" s="43"/>
      <c r="J24" s="43"/>
      <c r="K24" s="43"/>
    </row>
    <row r="25" spans="1:25" ht="31.15" customHeight="1" x14ac:dyDescent="0.25">
      <c r="A25" s="36">
        <f t="shared" si="5"/>
        <v>13</v>
      </c>
      <c r="B25" s="19" t="s">
        <v>23</v>
      </c>
      <c r="C25" s="40">
        <f t="shared" ref="C25:C29" si="8">SUM(E25:J25)</f>
        <v>7097100</v>
      </c>
      <c r="D25" s="41"/>
      <c r="E25" s="20">
        <f>SUM(E26:E29)</f>
        <v>1078000</v>
      </c>
      <c r="F25" s="20">
        <f t="shared" ref="F25:J25" si="9">SUM(F26:F29)</f>
        <v>1524000</v>
      </c>
      <c r="G25" s="20">
        <f t="shared" si="9"/>
        <v>1115000</v>
      </c>
      <c r="H25" s="20">
        <f t="shared" si="9"/>
        <v>1131000</v>
      </c>
      <c r="I25" s="20">
        <f t="shared" si="9"/>
        <v>1120200</v>
      </c>
      <c r="J25" s="20">
        <f t="shared" si="9"/>
        <v>1128900</v>
      </c>
      <c r="K25" s="34"/>
    </row>
    <row r="26" spans="1:25" ht="18" customHeight="1" x14ac:dyDescent="0.25">
      <c r="A26" s="36">
        <f t="shared" si="5"/>
        <v>14</v>
      </c>
      <c r="B26" s="2" t="s">
        <v>35</v>
      </c>
      <c r="C26" s="40">
        <f t="shared" si="8"/>
        <v>0</v>
      </c>
      <c r="D26" s="41"/>
      <c r="E26" s="3">
        <f>E31+E36+E41+E46+E51+E56+E61+E66+E71+E76+E81+E86+E91+E96+E101+E106+E111+E116+E121+E126+E131+E136+E141+E146+E151+E156+E161+E166+E171+E176+E181</f>
        <v>0</v>
      </c>
      <c r="F26" s="3">
        <f t="shared" ref="F26:J26" si="10">F31+F36+F41+F46+F51+F56+F61+F66+F71+F76+F81+F86+F91+F96+F101+F106+F111+F116+F121+F126+F131+F136+F141+F146+F151+F156+F161+F166+F171+F176+F181</f>
        <v>0</v>
      </c>
      <c r="G26" s="3">
        <f t="shared" si="10"/>
        <v>0</v>
      </c>
      <c r="H26" s="3">
        <f t="shared" si="10"/>
        <v>0</v>
      </c>
      <c r="I26" s="3">
        <f t="shared" si="10"/>
        <v>0</v>
      </c>
      <c r="J26" s="3">
        <f t="shared" si="10"/>
        <v>0</v>
      </c>
      <c r="K26" s="36"/>
    </row>
    <row r="27" spans="1:25" ht="17.45" customHeight="1" x14ac:dyDescent="0.25">
      <c r="A27" s="36">
        <f t="shared" si="5"/>
        <v>15</v>
      </c>
      <c r="B27" s="2" t="s">
        <v>6</v>
      </c>
      <c r="C27" s="40">
        <f t="shared" si="8"/>
        <v>2526000</v>
      </c>
      <c r="D27" s="41"/>
      <c r="E27" s="3">
        <f>E32+E37+E42+E47+E52+E57+E62+E67+E72+E77+E82+E87+E92+E97+E102+E107+E112+E117+E122+E127+E132+E137+E142+E147+E152+E157+E162+E167+E172+E177+E182</f>
        <v>378000</v>
      </c>
      <c r="F27" s="3">
        <f t="shared" ref="F27:J27" si="11">F32+F37+F42+F47+F52+F57+F62+F67+F72+F77+F82+F87+F92+F97+F102+F107+F112+F117+F122+F127+F132+F137+F142+F147+F152+F157+F162+F167+F172+F177+F182</f>
        <v>399000</v>
      </c>
      <c r="G27" s="3">
        <f t="shared" si="11"/>
        <v>415000</v>
      </c>
      <c r="H27" s="3">
        <f t="shared" si="11"/>
        <v>431000</v>
      </c>
      <c r="I27" s="3">
        <f t="shared" si="11"/>
        <v>430000</v>
      </c>
      <c r="J27" s="3">
        <f t="shared" si="11"/>
        <v>473000</v>
      </c>
      <c r="K27" s="36"/>
    </row>
    <row r="28" spans="1:25" ht="18" customHeight="1" x14ac:dyDescent="0.25">
      <c r="A28" s="36">
        <f t="shared" si="5"/>
        <v>16</v>
      </c>
      <c r="B28" s="2" t="s">
        <v>7</v>
      </c>
      <c r="C28" s="40">
        <f t="shared" si="8"/>
        <v>4571100</v>
      </c>
      <c r="D28" s="41"/>
      <c r="E28" s="3">
        <f>E33+E38+E43+E48+E53+E58+E63+E68+E73+E78+E83+E88+E93+E98+E103+E108+E113+E118+E123+E128+E133+E138+E143+E148+E153+E158+E163+E168+E173+E178+E183</f>
        <v>700000</v>
      </c>
      <c r="F28" s="3">
        <f t="shared" ref="F28:J28" si="12">F33+F38+F43+F48+F53+F58+F63+F68+F73+F78+F83+F88+F93+F98+F103+F108+F113+F118+F123+F128+F133+F138+F143+F148+F153+F158+F163+F168+F173+F178+F183</f>
        <v>1125000</v>
      </c>
      <c r="G28" s="3">
        <f t="shared" si="12"/>
        <v>700000</v>
      </c>
      <c r="H28" s="3">
        <f t="shared" si="12"/>
        <v>700000</v>
      </c>
      <c r="I28" s="3">
        <f t="shared" si="12"/>
        <v>690200</v>
      </c>
      <c r="J28" s="3">
        <f t="shared" si="12"/>
        <v>655900</v>
      </c>
      <c r="K28" s="36"/>
    </row>
    <row r="29" spans="1:25" ht="18" customHeight="1" x14ac:dyDescent="0.25">
      <c r="A29" s="36">
        <f t="shared" si="5"/>
        <v>17</v>
      </c>
      <c r="B29" s="2" t="s">
        <v>36</v>
      </c>
      <c r="C29" s="40">
        <f t="shared" si="8"/>
        <v>0</v>
      </c>
      <c r="D29" s="41"/>
      <c r="E29" s="3">
        <f>E34+E39+E44+E49+E54+E59+E64+E69+E74+E79+E84+E89+E94+E99+E104+E109+E114+E119+E124+E129+E134+E139+E149+E154+E159+E164+E169+E174+E179+E184</f>
        <v>0</v>
      </c>
      <c r="F29" s="3">
        <f t="shared" ref="F29:J29" si="13">F34+F39+F44+F49+F54+F59+F64+F69+F74+F79+F84+F89+F94+F99+F104+F109+F114+F119+F124+F129+F134+F139+F149+F154+F159+F164+F169+F174+F179+F184</f>
        <v>0</v>
      </c>
      <c r="G29" s="3">
        <f t="shared" si="13"/>
        <v>0</v>
      </c>
      <c r="H29" s="3">
        <f t="shared" si="13"/>
        <v>0</v>
      </c>
      <c r="I29" s="3">
        <f t="shared" si="13"/>
        <v>0</v>
      </c>
      <c r="J29" s="3">
        <f t="shared" si="13"/>
        <v>0</v>
      </c>
      <c r="K29" s="36"/>
    </row>
    <row r="30" spans="1:25" s="8" customFormat="1" ht="64.5" customHeight="1" x14ac:dyDescent="0.25">
      <c r="A30" s="36">
        <f t="shared" si="5"/>
        <v>18</v>
      </c>
      <c r="B30" s="22" t="s">
        <v>58</v>
      </c>
      <c r="C30" s="37">
        <f t="shared" ref="C30:C34" si="14">SUM(E30:J30)</f>
        <v>46220</v>
      </c>
      <c r="D30" s="38"/>
      <c r="E30" s="9">
        <f>SUM(E31:E34)</f>
        <v>23520</v>
      </c>
      <c r="F30" s="9">
        <f t="shared" ref="F30:J30" si="15">SUM(F31:F34)</f>
        <v>4000</v>
      </c>
      <c r="G30" s="9">
        <f t="shared" si="15"/>
        <v>4200</v>
      </c>
      <c r="H30" s="9">
        <f t="shared" si="15"/>
        <v>4400</v>
      </c>
      <c r="I30" s="9">
        <f t="shared" si="15"/>
        <v>4900</v>
      </c>
      <c r="J30" s="9">
        <f t="shared" si="15"/>
        <v>5200</v>
      </c>
      <c r="K30" s="21">
        <v>5</v>
      </c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</row>
    <row r="31" spans="1:25" s="8" customFormat="1" ht="15.75" x14ac:dyDescent="0.25">
      <c r="A31" s="36">
        <f t="shared" si="5"/>
        <v>19</v>
      </c>
      <c r="B31" s="2" t="s">
        <v>35</v>
      </c>
      <c r="C31" s="37">
        <f t="shared" si="14"/>
        <v>0</v>
      </c>
      <c r="D31" s="38"/>
      <c r="E31" s="7">
        <v>0</v>
      </c>
      <c r="F31" s="7">
        <v>0</v>
      </c>
      <c r="G31" s="7">
        <v>0</v>
      </c>
      <c r="H31" s="7">
        <v>0</v>
      </c>
      <c r="I31" s="13">
        <v>0</v>
      </c>
      <c r="J31" s="13">
        <v>0</v>
      </c>
      <c r="K31" s="21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</row>
    <row r="32" spans="1:25" s="8" customFormat="1" ht="16.899999999999999" customHeight="1" x14ac:dyDescent="0.25">
      <c r="A32" s="36">
        <f t="shared" si="5"/>
        <v>20</v>
      </c>
      <c r="B32" s="2" t="s">
        <v>6</v>
      </c>
      <c r="C32" s="37">
        <f t="shared" si="14"/>
        <v>0</v>
      </c>
      <c r="D32" s="38"/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5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</row>
    <row r="33" spans="1:25" s="8" customFormat="1" ht="16.899999999999999" customHeight="1" x14ac:dyDescent="0.25">
      <c r="A33" s="36">
        <f t="shared" si="5"/>
        <v>21</v>
      </c>
      <c r="B33" s="2" t="s">
        <v>7</v>
      </c>
      <c r="C33" s="37">
        <f t="shared" si="14"/>
        <v>46220</v>
      </c>
      <c r="D33" s="38"/>
      <c r="E33" s="7">
        <v>23520</v>
      </c>
      <c r="F33" s="7">
        <v>4000</v>
      </c>
      <c r="G33" s="7">
        <v>4200</v>
      </c>
      <c r="H33" s="7">
        <v>4400</v>
      </c>
      <c r="I33" s="13">
        <v>4900</v>
      </c>
      <c r="J33" s="13">
        <v>5200</v>
      </c>
      <c r="K33" s="5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</row>
    <row r="34" spans="1:25" s="8" customFormat="1" ht="16.899999999999999" customHeight="1" x14ac:dyDescent="0.25">
      <c r="A34" s="36">
        <f t="shared" si="5"/>
        <v>22</v>
      </c>
      <c r="B34" s="2" t="s">
        <v>36</v>
      </c>
      <c r="C34" s="37">
        <f t="shared" si="14"/>
        <v>0</v>
      </c>
      <c r="D34" s="38"/>
      <c r="E34" s="7">
        <v>0</v>
      </c>
      <c r="F34" s="7">
        <v>0</v>
      </c>
      <c r="G34" s="7">
        <v>0</v>
      </c>
      <c r="H34" s="7">
        <v>0</v>
      </c>
      <c r="I34" s="13">
        <v>0</v>
      </c>
      <c r="J34" s="13">
        <v>0</v>
      </c>
      <c r="K34" s="5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</row>
    <row r="35" spans="1:25" s="8" customFormat="1" ht="98.25" customHeight="1" x14ac:dyDescent="0.25">
      <c r="A35" s="36">
        <f t="shared" si="5"/>
        <v>23</v>
      </c>
      <c r="B35" s="22" t="s">
        <v>45</v>
      </c>
      <c r="C35" s="37">
        <f t="shared" ref="C35:C39" si="16">SUM(E35:J35)</f>
        <v>251875</v>
      </c>
      <c r="D35" s="38"/>
      <c r="E35" s="9">
        <f>SUM(E36:E39)</f>
        <v>15875</v>
      </c>
      <c r="F35" s="9">
        <f t="shared" ref="F35:J35" si="17">SUM(F36:F39)</f>
        <v>80000</v>
      </c>
      <c r="G35" s="9">
        <f t="shared" si="17"/>
        <v>23000</v>
      </c>
      <c r="H35" s="9">
        <f t="shared" si="17"/>
        <v>30000</v>
      </c>
      <c r="I35" s="9">
        <f t="shared" si="17"/>
        <v>16000</v>
      </c>
      <c r="J35" s="9">
        <f t="shared" si="17"/>
        <v>87000</v>
      </c>
      <c r="K35" s="21" t="s">
        <v>46</v>
      </c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</row>
    <row r="36" spans="1:25" s="8" customFormat="1" ht="16.899999999999999" customHeight="1" x14ac:dyDescent="0.25">
      <c r="A36" s="36">
        <f t="shared" si="5"/>
        <v>24</v>
      </c>
      <c r="B36" s="2" t="s">
        <v>35</v>
      </c>
      <c r="C36" s="37">
        <f t="shared" si="16"/>
        <v>0</v>
      </c>
      <c r="D36" s="38"/>
      <c r="E36" s="7">
        <v>0</v>
      </c>
      <c r="F36" s="7">
        <v>0</v>
      </c>
      <c r="G36" s="7">
        <v>0</v>
      </c>
      <c r="H36" s="7">
        <v>0</v>
      </c>
      <c r="I36" s="13">
        <v>0</v>
      </c>
      <c r="J36" s="13">
        <v>0</v>
      </c>
      <c r="K36" s="5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</row>
    <row r="37" spans="1:25" s="8" customFormat="1" ht="16.899999999999999" customHeight="1" x14ac:dyDescent="0.25">
      <c r="A37" s="36">
        <f t="shared" si="5"/>
        <v>25</v>
      </c>
      <c r="B37" s="2" t="s">
        <v>6</v>
      </c>
      <c r="C37" s="37">
        <f t="shared" si="16"/>
        <v>154000</v>
      </c>
      <c r="D37" s="38"/>
      <c r="E37" s="7">
        <v>0</v>
      </c>
      <c r="F37" s="7">
        <v>65000</v>
      </c>
      <c r="G37" s="7">
        <f>0+9000</f>
        <v>9000</v>
      </c>
      <c r="H37" s="7">
        <v>15000</v>
      </c>
      <c r="I37" s="13">
        <v>0</v>
      </c>
      <c r="J37" s="13">
        <v>65000</v>
      </c>
      <c r="K37" s="5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</row>
    <row r="38" spans="1:25" s="8" customFormat="1" ht="16.899999999999999" customHeight="1" x14ac:dyDescent="0.25">
      <c r="A38" s="36">
        <f t="shared" si="5"/>
        <v>26</v>
      </c>
      <c r="B38" s="2" t="s">
        <v>7</v>
      </c>
      <c r="C38" s="37">
        <f t="shared" si="16"/>
        <v>97875</v>
      </c>
      <c r="D38" s="38"/>
      <c r="E38" s="7">
        <v>15875</v>
      </c>
      <c r="F38" s="7">
        <v>15000</v>
      </c>
      <c r="G38" s="7">
        <v>14000</v>
      </c>
      <c r="H38" s="7">
        <v>15000</v>
      </c>
      <c r="I38" s="13">
        <v>16000</v>
      </c>
      <c r="J38" s="13">
        <f>17000+5000</f>
        <v>22000</v>
      </c>
      <c r="K38" s="5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</row>
    <row r="39" spans="1:25" s="8" customFormat="1" ht="16.899999999999999" customHeight="1" x14ac:dyDescent="0.25">
      <c r="A39" s="36">
        <f t="shared" si="5"/>
        <v>27</v>
      </c>
      <c r="B39" s="2" t="s">
        <v>36</v>
      </c>
      <c r="C39" s="37">
        <f t="shared" si="16"/>
        <v>0</v>
      </c>
      <c r="D39" s="38"/>
      <c r="E39" s="7">
        <v>0</v>
      </c>
      <c r="F39" s="7">
        <v>0</v>
      </c>
      <c r="G39" s="7">
        <v>0</v>
      </c>
      <c r="H39" s="7">
        <v>0</v>
      </c>
      <c r="I39" s="13">
        <v>0</v>
      </c>
      <c r="J39" s="13">
        <v>0</v>
      </c>
      <c r="K39" s="5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1:25" s="8" customFormat="1" ht="51.75" customHeight="1" x14ac:dyDescent="0.25">
      <c r="A40" s="36">
        <f t="shared" si="5"/>
        <v>28</v>
      </c>
      <c r="B40" s="22" t="s">
        <v>26</v>
      </c>
      <c r="C40" s="29"/>
      <c r="D40" s="30">
        <f>SUM(E40:J40)</f>
        <v>304998</v>
      </c>
      <c r="E40" s="9">
        <f>SUM(E41:E44)</f>
        <v>304998</v>
      </c>
      <c r="F40" s="9">
        <f t="shared" ref="F40:J40" si="18">SUM(F41:F44)</f>
        <v>0</v>
      </c>
      <c r="G40" s="9">
        <f t="shared" si="18"/>
        <v>0</v>
      </c>
      <c r="H40" s="9">
        <f t="shared" si="18"/>
        <v>0</v>
      </c>
      <c r="I40" s="9">
        <f t="shared" si="18"/>
        <v>0</v>
      </c>
      <c r="J40" s="9">
        <f t="shared" si="18"/>
        <v>0</v>
      </c>
      <c r="K40" s="21">
        <v>5</v>
      </c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</row>
    <row r="41" spans="1:25" s="8" customFormat="1" ht="17.25" customHeight="1" x14ac:dyDescent="0.25">
      <c r="A41" s="36">
        <f t="shared" si="5"/>
        <v>29</v>
      </c>
      <c r="B41" s="2" t="s">
        <v>35</v>
      </c>
      <c r="C41" s="29"/>
      <c r="D41" s="30">
        <f t="shared" ref="D41:D44" si="19">SUM(E41:J41)</f>
        <v>0</v>
      </c>
      <c r="E41" s="7">
        <v>0</v>
      </c>
      <c r="F41" s="7">
        <v>0</v>
      </c>
      <c r="G41" s="7">
        <v>0</v>
      </c>
      <c r="H41" s="7">
        <v>0</v>
      </c>
      <c r="I41" s="13">
        <v>0</v>
      </c>
      <c r="J41" s="13">
        <v>0</v>
      </c>
      <c r="K41" s="21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</row>
    <row r="42" spans="1:25" s="8" customFormat="1" ht="16.899999999999999" customHeight="1" x14ac:dyDescent="0.25">
      <c r="A42" s="36">
        <f t="shared" si="5"/>
        <v>30</v>
      </c>
      <c r="B42" s="2" t="s">
        <v>6</v>
      </c>
      <c r="C42" s="29"/>
      <c r="D42" s="30">
        <f t="shared" si="19"/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5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</row>
    <row r="43" spans="1:25" s="8" customFormat="1" ht="16.899999999999999" customHeight="1" x14ac:dyDescent="0.25">
      <c r="A43" s="36">
        <f t="shared" si="5"/>
        <v>31</v>
      </c>
      <c r="B43" s="2" t="s">
        <v>7</v>
      </c>
      <c r="C43" s="29"/>
      <c r="D43" s="30">
        <f t="shared" si="19"/>
        <v>304998</v>
      </c>
      <c r="E43" s="7">
        <v>304998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5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</row>
    <row r="44" spans="1:25" s="8" customFormat="1" ht="16.899999999999999" customHeight="1" x14ac:dyDescent="0.25">
      <c r="A44" s="36">
        <f t="shared" si="5"/>
        <v>32</v>
      </c>
      <c r="B44" s="2" t="s">
        <v>36</v>
      </c>
      <c r="C44" s="29"/>
      <c r="D44" s="30">
        <f t="shared" si="19"/>
        <v>0</v>
      </c>
      <c r="E44" s="7">
        <v>0</v>
      </c>
      <c r="F44" s="7">
        <v>0</v>
      </c>
      <c r="G44" s="7">
        <v>0</v>
      </c>
      <c r="H44" s="7">
        <v>0</v>
      </c>
      <c r="I44" s="13">
        <v>0</v>
      </c>
      <c r="J44" s="13">
        <v>0</v>
      </c>
      <c r="K44" s="5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</row>
    <row r="45" spans="1:25" ht="102.75" customHeight="1" x14ac:dyDescent="0.25">
      <c r="A45" s="36">
        <f t="shared" si="5"/>
        <v>33</v>
      </c>
      <c r="B45" s="22" t="s">
        <v>41</v>
      </c>
      <c r="C45" s="37">
        <f>SUM(E45:J45)</f>
        <v>194634.75</v>
      </c>
      <c r="D45" s="38"/>
      <c r="E45" s="9">
        <f>SUM(E46:E49)</f>
        <v>94634.75</v>
      </c>
      <c r="F45" s="9">
        <f t="shared" ref="F45:J45" si="20">SUM(F46:F49)</f>
        <v>0</v>
      </c>
      <c r="G45" s="9">
        <f t="shared" si="20"/>
        <v>0</v>
      </c>
      <c r="H45" s="9">
        <f t="shared" si="20"/>
        <v>0</v>
      </c>
      <c r="I45" s="9">
        <f t="shared" si="20"/>
        <v>50000</v>
      </c>
      <c r="J45" s="9">
        <f t="shared" si="20"/>
        <v>50000</v>
      </c>
      <c r="K45" s="21" t="s">
        <v>47</v>
      </c>
    </row>
    <row r="46" spans="1:25" ht="18" customHeight="1" x14ac:dyDescent="0.25">
      <c r="A46" s="36">
        <f t="shared" si="5"/>
        <v>34</v>
      </c>
      <c r="B46" s="2" t="s">
        <v>35</v>
      </c>
      <c r="C46" s="37">
        <f>SUM(E46:J46)</f>
        <v>0</v>
      </c>
      <c r="D46" s="38"/>
      <c r="E46" s="7">
        <v>0</v>
      </c>
      <c r="F46" s="7">
        <v>0</v>
      </c>
      <c r="G46" s="7">
        <v>0</v>
      </c>
      <c r="H46" s="7">
        <v>0</v>
      </c>
      <c r="I46" s="13">
        <v>0</v>
      </c>
      <c r="J46" s="13">
        <v>0</v>
      </c>
      <c r="K46" s="21"/>
    </row>
    <row r="47" spans="1:25" ht="18" customHeight="1" x14ac:dyDescent="0.25">
      <c r="A47" s="36">
        <f t="shared" si="5"/>
        <v>35</v>
      </c>
      <c r="B47" s="2" t="s">
        <v>6</v>
      </c>
      <c r="C47" s="37">
        <f>SUM(E47:J47)</f>
        <v>0</v>
      </c>
      <c r="D47" s="38"/>
      <c r="E47" s="7">
        <v>0</v>
      </c>
      <c r="F47" s="7">
        <v>0</v>
      </c>
      <c r="G47" s="7">
        <v>0</v>
      </c>
      <c r="H47" s="7">
        <v>0</v>
      </c>
      <c r="I47" s="13">
        <v>0</v>
      </c>
      <c r="J47" s="13">
        <v>0</v>
      </c>
      <c r="K47" s="5"/>
    </row>
    <row r="48" spans="1:25" ht="18" customHeight="1" x14ac:dyDescent="0.25">
      <c r="A48" s="36">
        <f t="shared" si="5"/>
        <v>36</v>
      </c>
      <c r="B48" s="2" t="s">
        <v>7</v>
      </c>
      <c r="C48" s="37">
        <f>SUM(E48:J48)</f>
        <v>194634.75</v>
      </c>
      <c r="D48" s="38"/>
      <c r="E48" s="7">
        <v>94634.75</v>
      </c>
      <c r="F48" s="7">
        <v>0</v>
      </c>
      <c r="G48" s="7">
        <v>0</v>
      </c>
      <c r="H48" s="7">
        <v>0</v>
      </c>
      <c r="I48" s="13">
        <v>50000</v>
      </c>
      <c r="J48" s="13">
        <v>50000</v>
      </c>
      <c r="K48" s="5"/>
    </row>
    <row r="49" spans="1:25" ht="18" customHeight="1" x14ac:dyDescent="0.25">
      <c r="A49" s="36">
        <f t="shared" si="5"/>
        <v>37</v>
      </c>
      <c r="B49" s="2" t="s">
        <v>36</v>
      </c>
      <c r="C49" s="37">
        <f>SUM(E49:J49)</f>
        <v>0</v>
      </c>
      <c r="D49" s="38"/>
      <c r="E49" s="7">
        <v>0</v>
      </c>
      <c r="F49" s="7">
        <v>0</v>
      </c>
      <c r="G49" s="7">
        <v>0</v>
      </c>
      <c r="H49" s="7">
        <v>0</v>
      </c>
      <c r="I49" s="13">
        <v>0</v>
      </c>
      <c r="J49" s="13">
        <v>0</v>
      </c>
      <c r="K49" s="5"/>
    </row>
    <row r="50" spans="1:25" ht="36.75" customHeight="1" x14ac:dyDescent="0.25">
      <c r="A50" s="36">
        <f t="shared" si="5"/>
        <v>38</v>
      </c>
      <c r="B50" s="22" t="s">
        <v>55</v>
      </c>
      <c r="C50" s="37">
        <f t="shared" ref="C50:C54" si="21">SUM(E50:J50)</f>
        <v>41325</v>
      </c>
      <c r="D50" s="38"/>
      <c r="E50" s="9">
        <f>SUM(E51:E54)</f>
        <v>41325</v>
      </c>
      <c r="F50" s="9">
        <f t="shared" ref="F50:J50" si="22">SUM(F51:F54)</f>
        <v>0</v>
      </c>
      <c r="G50" s="9">
        <f t="shared" si="22"/>
        <v>0</v>
      </c>
      <c r="H50" s="9">
        <f t="shared" si="22"/>
        <v>0</v>
      </c>
      <c r="I50" s="9">
        <f t="shared" si="22"/>
        <v>0</v>
      </c>
      <c r="J50" s="9">
        <f t="shared" si="22"/>
        <v>0</v>
      </c>
      <c r="K50" s="21">
        <v>8</v>
      </c>
    </row>
    <row r="51" spans="1:25" ht="18" customHeight="1" x14ac:dyDescent="0.25">
      <c r="A51" s="36">
        <f t="shared" si="5"/>
        <v>39</v>
      </c>
      <c r="B51" s="2" t="s">
        <v>35</v>
      </c>
      <c r="C51" s="37">
        <f t="shared" si="21"/>
        <v>0</v>
      </c>
      <c r="D51" s="38"/>
      <c r="E51" s="7">
        <v>0</v>
      </c>
      <c r="F51" s="7">
        <v>0</v>
      </c>
      <c r="G51" s="7">
        <v>0</v>
      </c>
      <c r="H51" s="7">
        <v>0</v>
      </c>
      <c r="I51" s="13">
        <v>0</v>
      </c>
      <c r="J51" s="13">
        <v>0</v>
      </c>
      <c r="K51" s="21"/>
    </row>
    <row r="52" spans="1:25" ht="18" customHeight="1" x14ac:dyDescent="0.25">
      <c r="A52" s="36">
        <f t="shared" si="5"/>
        <v>40</v>
      </c>
      <c r="B52" s="2" t="s">
        <v>6</v>
      </c>
      <c r="C52" s="37">
        <f t="shared" si="21"/>
        <v>0</v>
      </c>
      <c r="D52" s="38"/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5"/>
    </row>
    <row r="53" spans="1:25" ht="18" customHeight="1" x14ac:dyDescent="0.25">
      <c r="A53" s="36">
        <f t="shared" si="5"/>
        <v>41</v>
      </c>
      <c r="B53" s="2" t="s">
        <v>7</v>
      </c>
      <c r="C53" s="37">
        <f t="shared" si="21"/>
        <v>41325</v>
      </c>
      <c r="D53" s="38"/>
      <c r="E53" s="7">
        <v>41325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5"/>
    </row>
    <row r="54" spans="1:25" ht="18" customHeight="1" x14ac:dyDescent="0.25">
      <c r="A54" s="36">
        <f t="shared" si="5"/>
        <v>42</v>
      </c>
      <c r="B54" s="2" t="s">
        <v>36</v>
      </c>
      <c r="C54" s="37">
        <f t="shared" si="21"/>
        <v>0</v>
      </c>
      <c r="D54" s="38"/>
      <c r="E54" s="7">
        <v>0</v>
      </c>
      <c r="F54" s="7">
        <v>0</v>
      </c>
      <c r="G54" s="7">
        <v>0</v>
      </c>
      <c r="H54" s="7">
        <v>0</v>
      </c>
      <c r="I54" s="13">
        <v>0</v>
      </c>
      <c r="J54" s="13">
        <v>0</v>
      </c>
      <c r="K54" s="5"/>
    </row>
    <row r="55" spans="1:25" s="8" customFormat="1" ht="18" customHeight="1" x14ac:dyDescent="0.25">
      <c r="A55" s="36">
        <f t="shared" si="5"/>
        <v>43</v>
      </c>
      <c r="B55" s="22" t="s">
        <v>14</v>
      </c>
      <c r="C55" s="37">
        <f t="shared" ref="C55:C59" si="23">SUM(E55:J55)</f>
        <v>240500</v>
      </c>
      <c r="D55" s="38"/>
      <c r="E55" s="9">
        <f>SUM(E56:E59)</f>
        <v>25500</v>
      </c>
      <c r="F55" s="9">
        <f t="shared" ref="F55:J55" si="24">SUM(F56:F59)</f>
        <v>40000</v>
      </c>
      <c r="G55" s="9">
        <f t="shared" si="24"/>
        <v>41500</v>
      </c>
      <c r="H55" s="9">
        <f t="shared" si="24"/>
        <v>43000</v>
      </c>
      <c r="I55" s="9">
        <f t="shared" si="24"/>
        <v>44500</v>
      </c>
      <c r="J55" s="9">
        <f t="shared" si="24"/>
        <v>46000</v>
      </c>
      <c r="K55" s="21" t="s">
        <v>48</v>
      </c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</row>
    <row r="56" spans="1:25" s="8" customFormat="1" ht="18" customHeight="1" x14ac:dyDescent="0.25">
      <c r="A56" s="36">
        <f t="shared" si="5"/>
        <v>44</v>
      </c>
      <c r="B56" s="2" t="s">
        <v>35</v>
      </c>
      <c r="C56" s="37">
        <f t="shared" si="23"/>
        <v>0</v>
      </c>
      <c r="D56" s="38"/>
      <c r="E56" s="7">
        <v>0</v>
      </c>
      <c r="F56" s="7">
        <v>0</v>
      </c>
      <c r="G56" s="7">
        <v>0</v>
      </c>
      <c r="H56" s="7">
        <v>0</v>
      </c>
      <c r="I56" s="13">
        <v>0</v>
      </c>
      <c r="J56" s="13">
        <v>0</v>
      </c>
      <c r="K56" s="21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</row>
    <row r="57" spans="1:25" s="8" customFormat="1" ht="20.25" customHeight="1" x14ac:dyDescent="0.25">
      <c r="A57" s="36">
        <f t="shared" si="5"/>
        <v>45</v>
      </c>
      <c r="B57" s="2" t="s">
        <v>6</v>
      </c>
      <c r="C57" s="37">
        <f t="shared" si="23"/>
        <v>65000</v>
      </c>
      <c r="D57" s="38"/>
      <c r="E57" s="7">
        <v>0</v>
      </c>
      <c r="F57" s="7">
        <v>12000</v>
      </c>
      <c r="G57" s="7">
        <v>12500</v>
      </c>
      <c r="H57" s="7">
        <v>13000</v>
      </c>
      <c r="I57" s="13">
        <v>13500</v>
      </c>
      <c r="J57" s="13">
        <v>14000</v>
      </c>
      <c r="K57" s="5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</row>
    <row r="58" spans="1:25" s="8" customFormat="1" ht="16.5" customHeight="1" x14ac:dyDescent="0.25">
      <c r="A58" s="36">
        <f t="shared" si="5"/>
        <v>46</v>
      </c>
      <c r="B58" s="2" t="s">
        <v>7</v>
      </c>
      <c r="C58" s="37">
        <f t="shared" si="23"/>
        <v>175500</v>
      </c>
      <c r="D58" s="38"/>
      <c r="E58" s="7">
        <v>25500</v>
      </c>
      <c r="F58" s="7">
        <v>28000</v>
      </c>
      <c r="G58" s="7">
        <v>29000</v>
      </c>
      <c r="H58" s="7">
        <v>30000</v>
      </c>
      <c r="I58" s="13">
        <v>31000</v>
      </c>
      <c r="J58" s="13">
        <v>32000</v>
      </c>
      <c r="K58" s="5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</row>
    <row r="59" spans="1:25" s="8" customFormat="1" ht="16.5" customHeight="1" x14ac:dyDescent="0.25">
      <c r="A59" s="36">
        <f t="shared" si="5"/>
        <v>47</v>
      </c>
      <c r="B59" s="2" t="s">
        <v>36</v>
      </c>
      <c r="C59" s="37">
        <f t="shared" si="23"/>
        <v>0</v>
      </c>
      <c r="D59" s="38"/>
      <c r="E59" s="7">
        <v>0</v>
      </c>
      <c r="F59" s="7">
        <v>0</v>
      </c>
      <c r="G59" s="7">
        <v>0</v>
      </c>
      <c r="H59" s="7">
        <v>0</v>
      </c>
      <c r="I59" s="13">
        <v>0</v>
      </c>
      <c r="J59" s="13">
        <v>0</v>
      </c>
      <c r="K59" s="5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</row>
    <row r="60" spans="1:25" s="8" customFormat="1" ht="63" x14ac:dyDescent="0.25">
      <c r="A60" s="36">
        <f t="shared" si="5"/>
        <v>48</v>
      </c>
      <c r="B60" s="22" t="s">
        <v>27</v>
      </c>
      <c r="C60" s="37">
        <f t="shared" ref="C60:C64" si="25">SUM(E60:J60)</f>
        <v>193850</v>
      </c>
      <c r="D60" s="38"/>
      <c r="E60" s="9">
        <f>SUM(E61:E64)</f>
        <v>19950</v>
      </c>
      <c r="F60" s="9">
        <f t="shared" ref="F60:J60" si="26">SUM(F61:F64)</f>
        <v>32000</v>
      </c>
      <c r="G60" s="9">
        <f t="shared" si="26"/>
        <v>33300</v>
      </c>
      <c r="H60" s="9">
        <f t="shared" si="26"/>
        <v>34600</v>
      </c>
      <c r="I60" s="9">
        <f t="shared" si="26"/>
        <v>36000</v>
      </c>
      <c r="J60" s="9">
        <f t="shared" si="26"/>
        <v>38000</v>
      </c>
      <c r="K60" s="21" t="s">
        <v>49</v>
      </c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</row>
    <row r="61" spans="1:25" s="8" customFormat="1" ht="15.75" x14ac:dyDescent="0.25">
      <c r="A61" s="36">
        <f t="shared" si="5"/>
        <v>49</v>
      </c>
      <c r="B61" s="2" t="s">
        <v>35</v>
      </c>
      <c r="C61" s="37">
        <f t="shared" si="25"/>
        <v>0</v>
      </c>
      <c r="D61" s="38"/>
      <c r="E61" s="7">
        <v>0</v>
      </c>
      <c r="F61" s="7">
        <v>0</v>
      </c>
      <c r="G61" s="7">
        <v>0</v>
      </c>
      <c r="H61" s="7">
        <v>0</v>
      </c>
      <c r="I61" s="13">
        <v>0</v>
      </c>
      <c r="J61" s="13">
        <v>0</v>
      </c>
      <c r="K61" s="21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</row>
    <row r="62" spans="1:25" s="8" customFormat="1" ht="15.75" x14ac:dyDescent="0.25">
      <c r="A62" s="36">
        <f t="shared" si="5"/>
        <v>50</v>
      </c>
      <c r="B62" s="2" t="s">
        <v>6</v>
      </c>
      <c r="C62" s="37">
        <f t="shared" si="25"/>
        <v>0</v>
      </c>
      <c r="D62" s="38"/>
      <c r="E62" s="7">
        <v>0</v>
      </c>
      <c r="F62" s="7">
        <v>0</v>
      </c>
      <c r="G62" s="7">
        <v>0</v>
      </c>
      <c r="H62" s="7">
        <v>0</v>
      </c>
      <c r="I62" s="13">
        <v>0</v>
      </c>
      <c r="J62" s="13">
        <v>0</v>
      </c>
      <c r="K62" s="5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</row>
    <row r="63" spans="1:25" s="8" customFormat="1" ht="15.6" customHeight="1" x14ac:dyDescent="0.25">
      <c r="A63" s="36">
        <f t="shared" si="5"/>
        <v>51</v>
      </c>
      <c r="B63" s="2" t="s">
        <v>7</v>
      </c>
      <c r="C63" s="37">
        <f t="shared" si="25"/>
        <v>193850</v>
      </c>
      <c r="D63" s="38"/>
      <c r="E63" s="7">
        <v>19950</v>
      </c>
      <c r="F63" s="7">
        <v>32000</v>
      </c>
      <c r="G63" s="7">
        <v>33300</v>
      </c>
      <c r="H63" s="7">
        <v>34600</v>
      </c>
      <c r="I63" s="13">
        <v>36000</v>
      </c>
      <c r="J63" s="13">
        <v>38000</v>
      </c>
      <c r="K63" s="5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</row>
    <row r="64" spans="1:25" s="8" customFormat="1" ht="15" customHeight="1" x14ac:dyDescent="0.25">
      <c r="A64" s="36">
        <f t="shared" si="5"/>
        <v>52</v>
      </c>
      <c r="B64" s="2" t="s">
        <v>36</v>
      </c>
      <c r="C64" s="37">
        <f t="shared" si="25"/>
        <v>0</v>
      </c>
      <c r="D64" s="38"/>
      <c r="E64" s="7">
        <v>0</v>
      </c>
      <c r="F64" s="7">
        <v>0</v>
      </c>
      <c r="G64" s="7">
        <v>0</v>
      </c>
      <c r="H64" s="7">
        <v>0</v>
      </c>
      <c r="I64" s="13">
        <v>0</v>
      </c>
      <c r="J64" s="13">
        <v>0</v>
      </c>
      <c r="K64" s="5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</row>
    <row r="65" spans="1:25" s="8" customFormat="1" ht="31.5" x14ac:dyDescent="0.25">
      <c r="A65" s="36">
        <f t="shared" si="5"/>
        <v>53</v>
      </c>
      <c r="B65" s="22" t="s">
        <v>38</v>
      </c>
      <c r="C65" s="37">
        <f t="shared" ref="C65:C69" si="27">SUM(E65:J65)</f>
        <v>100000</v>
      </c>
      <c r="D65" s="38"/>
      <c r="E65" s="9">
        <f>SUM(E66:E69)</f>
        <v>0</v>
      </c>
      <c r="F65" s="9">
        <f t="shared" ref="F65:J65" si="28">SUM(F66:F69)</f>
        <v>0</v>
      </c>
      <c r="G65" s="9">
        <f t="shared" si="28"/>
        <v>0</v>
      </c>
      <c r="H65" s="9">
        <f t="shared" si="28"/>
        <v>0</v>
      </c>
      <c r="I65" s="9">
        <f t="shared" si="28"/>
        <v>50000</v>
      </c>
      <c r="J65" s="9">
        <f t="shared" si="28"/>
        <v>50000</v>
      </c>
      <c r="K65" s="21">
        <v>5</v>
      </c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</row>
    <row r="66" spans="1:25" s="8" customFormat="1" ht="18" customHeight="1" x14ac:dyDescent="0.25">
      <c r="A66" s="36">
        <f t="shared" si="5"/>
        <v>54</v>
      </c>
      <c r="B66" s="2" t="s">
        <v>35</v>
      </c>
      <c r="C66" s="37">
        <f t="shared" si="27"/>
        <v>0</v>
      </c>
      <c r="D66" s="38"/>
      <c r="E66" s="7">
        <v>0</v>
      </c>
      <c r="F66" s="7">
        <v>0</v>
      </c>
      <c r="G66" s="7">
        <v>0</v>
      </c>
      <c r="H66" s="7">
        <v>0</v>
      </c>
      <c r="I66" s="13">
        <v>0</v>
      </c>
      <c r="J66" s="13">
        <v>0</v>
      </c>
      <c r="K66" s="5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</row>
    <row r="67" spans="1:25" s="8" customFormat="1" ht="18" customHeight="1" x14ac:dyDescent="0.25">
      <c r="A67" s="36">
        <f t="shared" si="5"/>
        <v>55</v>
      </c>
      <c r="B67" s="2" t="s">
        <v>6</v>
      </c>
      <c r="C67" s="37">
        <f t="shared" si="27"/>
        <v>0</v>
      </c>
      <c r="D67" s="38"/>
      <c r="E67" s="7">
        <v>0</v>
      </c>
      <c r="F67" s="7">
        <v>0</v>
      </c>
      <c r="G67" s="7">
        <v>0</v>
      </c>
      <c r="H67" s="7">
        <v>0</v>
      </c>
      <c r="I67" s="13">
        <v>0</v>
      </c>
      <c r="J67" s="13">
        <v>0</v>
      </c>
      <c r="K67" s="5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</row>
    <row r="68" spans="1:25" s="8" customFormat="1" ht="18.75" customHeight="1" x14ac:dyDescent="0.25">
      <c r="A68" s="36">
        <f t="shared" si="5"/>
        <v>56</v>
      </c>
      <c r="B68" s="2" t="s">
        <v>7</v>
      </c>
      <c r="C68" s="37">
        <f t="shared" si="27"/>
        <v>100000</v>
      </c>
      <c r="D68" s="38"/>
      <c r="E68" s="7">
        <v>0</v>
      </c>
      <c r="F68" s="7">
        <v>0</v>
      </c>
      <c r="G68" s="7">
        <v>0</v>
      </c>
      <c r="H68" s="7">
        <v>0</v>
      </c>
      <c r="I68" s="13">
        <v>50000</v>
      </c>
      <c r="J68" s="13">
        <v>50000</v>
      </c>
      <c r="K68" s="5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</row>
    <row r="69" spans="1:25" s="8" customFormat="1" ht="18.75" customHeight="1" x14ac:dyDescent="0.25">
      <c r="A69" s="36">
        <f t="shared" si="5"/>
        <v>57</v>
      </c>
      <c r="B69" s="2" t="s">
        <v>36</v>
      </c>
      <c r="C69" s="37">
        <f t="shared" si="27"/>
        <v>0</v>
      </c>
      <c r="D69" s="38"/>
      <c r="E69" s="7">
        <v>0</v>
      </c>
      <c r="F69" s="7">
        <v>0</v>
      </c>
      <c r="G69" s="7">
        <v>0</v>
      </c>
      <c r="H69" s="7">
        <v>0</v>
      </c>
      <c r="I69" s="13">
        <v>0</v>
      </c>
      <c r="J69" s="13">
        <v>0</v>
      </c>
      <c r="K69" s="5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</row>
    <row r="70" spans="1:25" s="8" customFormat="1" ht="16.899999999999999" customHeight="1" x14ac:dyDescent="0.25">
      <c r="A70" s="36">
        <f t="shared" si="5"/>
        <v>58</v>
      </c>
      <c r="B70" s="22" t="s">
        <v>33</v>
      </c>
      <c r="C70" s="37">
        <f t="shared" ref="C70:C74" si="29">SUM(E70:J70)</f>
        <v>25172</v>
      </c>
      <c r="D70" s="38"/>
      <c r="E70" s="9">
        <f>SUM(E71:E74)</f>
        <v>3972</v>
      </c>
      <c r="F70" s="9">
        <f t="shared" ref="F70:J70" si="30">SUM(F71:F74)</f>
        <v>2500</v>
      </c>
      <c r="G70" s="9">
        <f t="shared" si="30"/>
        <v>4500</v>
      </c>
      <c r="H70" s="9">
        <f t="shared" si="30"/>
        <v>4500</v>
      </c>
      <c r="I70" s="9">
        <f t="shared" si="30"/>
        <v>4700</v>
      </c>
      <c r="J70" s="9">
        <f t="shared" si="30"/>
        <v>5000</v>
      </c>
      <c r="K70" s="21" t="s">
        <v>50</v>
      </c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</row>
    <row r="71" spans="1:25" s="8" customFormat="1" ht="16.899999999999999" customHeight="1" x14ac:dyDescent="0.25">
      <c r="A71" s="36">
        <f t="shared" si="5"/>
        <v>59</v>
      </c>
      <c r="B71" s="2" t="s">
        <v>35</v>
      </c>
      <c r="C71" s="37">
        <f t="shared" si="29"/>
        <v>0</v>
      </c>
      <c r="D71" s="38"/>
      <c r="E71" s="7">
        <v>0</v>
      </c>
      <c r="F71" s="7">
        <v>0</v>
      </c>
      <c r="G71" s="7">
        <v>0</v>
      </c>
      <c r="H71" s="7">
        <v>0</v>
      </c>
      <c r="I71" s="13">
        <v>0</v>
      </c>
      <c r="J71" s="13">
        <v>0</v>
      </c>
      <c r="K71" s="5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</row>
    <row r="72" spans="1:25" s="8" customFormat="1" ht="16.899999999999999" customHeight="1" x14ac:dyDescent="0.25">
      <c r="A72" s="36">
        <f t="shared" si="5"/>
        <v>60</v>
      </c>
      <c r="B72" s="2" t="s">
        <v>6</v>
      </c>
      <c r="C72" s="37">
        <f t="shared" si="29"/>
        <v>0</v>
      </c>
      <c r="D72" s="38"/>
      <c r="E72" s="7">
        <v>0</v>
      </c>
      <c r="F72" s="7">
        <v>0</v>
      </c>
      <c r="G72" s="7">
        <v>0</v>
      </c>
      <c r="H72" s="7">
        <v>0</v>
      </c>
      <c r="I72" s="13">
        <v>0</v>
      </c>
      <c r="J72" s="13">
        <v>0</v>
      </c>
      <c r="K72" s="5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</row>
    <row r="73" spans="1:25" s="8" customFormat="1" ht="16.899999999999999" customHeight="1" x14ac:dyDescent="0.25">
      <c r="A73" s="36">
        <f t="shared" si="5"/>
        <v>61</v>
      </c>
      <c r="B73" s="2" t="s">
        <v>7</v>
      </c>
      <c r="C73" s="37">
        <f t="shared" si="29"/>
        <v>25172</v>
      </c>
      <c r="D73" s="38"/>
      <c r="E73" s="7">
        <v>3972</v>
      </c>
      <c r="F73" s="7">
        <v>2500</v>
      </c>
      <c r="G73" s="7">
        <v>4500</v>
      </c>
      <c r="H73" s="7">
        <v>4500</v>
      </c>
      <c r="I73" s="13">
        <v>4700</v>
      </c>
      <c r="J73" s="13">
        <v>5000</v>
      </c>
      <c r="K73" s="5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</row>
    <row r="74" spans="1:25" s="8" customFormat="1" ht="16.899999999999999" customHeight="1" x14ac:dyDescent="0.25">
      <c r="A74" s="36">
        <f t="shared" si="5"/>
        <v>62</v>
      </c>
      <c r="B74" s="2" t="s">
        <v>36</v>
      </c>
      <c r="C74" s="37">
        <f t="shared" si="29"/>
        <v>0</v>
      </c>
      <c r="D74" s="38"/>
      <c r="E74" s="7">
        <v>0</v>
      </c>
      <c r="F74" s="7">
        <v>0</v>
      </c>
      <c r="G74" s="7">
        <v>0</v>
      </c>
      <c r="H74" s="7">
        <v>0</v>
      </c>
      <c r="I74" s="13">
        <v>0</v>
      </c>
      <c r="J74" s="13">
        <v>0</v>
      </c>
      <c r="K74" s="5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</row>
    <row r="75" spans="1:25" s="8" customFormat="1" ht="69" customHeight="1" x14ac:dyDescent="0.25">
      <c r="A75" s="36">
        <f t="shared" si="5"/>
        <v>63</v>
      </c>
      <c r="B75" s="22" t="s">
        <v>30</v>
      </c>
      <c r="C75" s="37">
        <f t="shared" ref="C75:C79" si="31">SUM(E75:J75)</f>
        <v>53600</v>
      </c>
      <c r="D75" s="38"/>
      <c r="E75" s="9">
        <f>SUM(E76:E79)</f>
        <v>38600</v>
      </c>
      <c r="F75" s="9">
        <f t="shared" ref="F75:J75" si="32">SUM(F76:F79)</f>
        <v>15000</v>
      </c>
      <c r="G75" s="9">
        <f t="shared" si="32"/>
        <v>0</v>
      </c>
      <c r="H75" s="9">
        <f t="shared" si="32"/>
        <v>0</v>
      </c>
      <c r="I75" s="9">
        <f t="shared" si="32"/>
        <v>0</v>
      </c>
      <c r="J75" s="9">
        <f t="shared" si="32"/>
        <v>0</v>
      </c>
      <c r="K75" s="28">
        <v>12</v>
      </c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</row>
    <row r="76" spans="1:25" s="8" customFormat="1" ht="15.75" x14ac:dyDescent="0.25">
      <c r="A76" s="36">
        <f t="shared" si="5"/>
        <v>64</v>
      </c>
      <c r="B76" s="2" t="s">
        <v>35</v>
      </c>
      <c r="C76" s="37">
        <f t="shared" si="31"/>
        <v>0</v>
      </c>
      <c r="D76" s="38"/>
      <c r="E76" s="7">
        <v>0</v>
      </c>
      <c r="F76" s="7">
        <v>0</v>
      </c>
      <c r="G76" s="7">
        <v>0</v>
      </c>
      <c r="H76" s="7">
        <v>0</v>
      </c>
      <c r="I76" s="13">
        <v>0</v>
      </c>
      <c r="J76" s="13">
        <v>0</v>
      </c>
      <c r="K76" s="21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</row>
    <row r="77" spans="1:25" s="8" customFormat="1" ht="16.899999999999999" customHeight="1" x14ac:dyDescent="0.25">
      <c r="A77" s="36">
        <f t="shared" si="5"/>
        <v>65</v>
      </c>
      <c r="B77" s="2" t="s">
        <v>6</v>
      </c>
      <c r="C77" s="37">
        <f t="shared" si="31"/>
        <v>0</v>
      </c>
      <c r="D77" s="38"/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5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</row>
    <row r="78" spans="1:25" s="8" customFormat="1" ht="16.899999999999999" customHeight="1" x14ac:dyDescent="0.25">
      <c r="A78" s="36">
        <f t="shared" si="5"/>
        <v>66</v>
      </c>
      <c r="B78" s="2" t="s">
        <v>7</v>
      </c>
      <c r="C78" s="37">
        <f t="shared" si="31"/>
        <v>53600</v>
      </c>
      <c r="D78" s="38"/>
      <c r="E78" s="7">
        <v>38600</v>
      </c>
      <c r="F78" s="7">
        <v>15000</v>
      </c>
      <c r="G78" s="7">
        <v>0</v>
      </c>
      <c r="H78" s="7">
        <v>0</v>
      </c>
      <c r="I78" s="7">
        <v>0</v>
      </c>
      <c r="J78" s="7">
        <v>0</v>
      </c>
      <c r="K78" s="5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</row>
    <row r="79" spans="1:25" s="8" customFormat="1" ht="16.899999999999999" customHeight="1" x14ac:dyDescent="0.25">
      <c r="A79" s="36">
        <f t="shared" si="5"/>
        <v>67</v>
      </c>
      <c r="B79" s="2" t="s">
        <v>36</v>
      </c>
      <c r="C79" s="37">
        <f t="shared" si="31"/>
        <v>0</v>
      </c>
      <c r="D79" s="38"/>
      <c r="E79" s="7">
        <v>0</v>
      </c>
      <c r="F79" s="7">
        <v>0</v>
      </c>
      <c r="G79" s="7">
        <v>0</v>
      </c>
      <c r="H79" s="7">
        <v>0</v>
      </c>
      <c r="I79" s="13">
        <v>0</v>
      </c>
      <c r="J79" s="13">
        <v>0</v>
      </c>
      <c r="K79" s="5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</row>
    <row r="80" spans="1:25" s="8" customFormat="1" ht="38.25" customHeight="1" x14ac:dyDescent="0.25">
      <c r="A80" s="36">
        <f t="shared" si="5"/>
        <v>68</v>
      </c>
      <c r="B80" s="22" t="s">
        <v>16</v>
      </c>
      <c r="C80" s="37">
        <f t="shared" ref="C80:C84" si="33">SUM(E80:J80)</f>
        <v>569420</v>
      </c>
      <c r="D80" s="38"/>
      <c r="E80" s="9">
        <f>SUM(E81:E84)</f>
        <v>89420</v>
      </c>
      <c r="F80" s="9">
        <f t="shared" ref="F80:J80" si="34">SUM(F81:F84)</f>
        <v>235000</v>
      </c>
      <c r="G80" s="9">
        <f t="shared" si="34"/>
        <v>245000</v>
      </c>
      <c r="H80" s="9">
        <f t="shared" si="34"/>
        <v>0</v>
      </c>
      <c r="I80" s="9">
        <f t="shared" si="34"/>
        <v>0</v>
      </c>
      <c r="J80" s="9">
        <f t="shared" si="34"/>
        <v>0</v>
      </c>
      <c r="K80" s="28" t="s">
        <v>29</v>
      </c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</row>
    <row r="81" spans="1:25" s="8" customFormat="1" ht="15.75" x14ac:dyDescent="0.25">
      <c r="A81" s="36">
        <f t="shared" si="5"/>
        <v>69</v>
      </c>
      <c r="B81" s="2" t="s">
        <v>35</v>
      </c>
      <c r="C81" s="37">
        <f t="shared" si="33"/>
        <v>0</v>
      </c>
      <c r="D81" s="38"/>
      <c r="E81" s="7">
        <v>0</v>
      </c>
      <c r="F81" s="7">
        <v>0</v>
      </c>
      <c r="G81" s="7">
        <v>0</v>
      </c>
      <c r="H81" s="7">
        <v>0</v>
      </c>
      <c r="I81" s="13">
        <v>0</v>
      </c>
      <c r="J81" s="13">
        <v>0</v>
      </c>
      <c r="K81" s="21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</row>
    <row r="82" spans="1:25" s="8" customFormat="1" ht="18.75" customHeight="1" x14ac:dyDescent="0.25">
      <c r="A82" s="36">
        <f t="shared" ref="A82:A145" si="35">A81+1</f>
        <v>70</v>
      </c>
      <c r="B82" s="2" t="s">
        <v>6</v>
      </c>
      <c r="C82" s="37">
        <f t="shared" si="33"/>
        <v>0</v>
      </c>
      <c r="D82" s="38"/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5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</row>
    <row r="83" spans="1:25" s="8" customFormat="1" ht="15.75" x14ac:dyDescent="0.25">
      <c r="A83" s="36">
        <f t="shared" si="35"/>
        <v>71</v>
      </c>
      <c r="B83" s="2" t="s">
        <v>7</v>
      </c>
      <c r="C83" s="37">
        <f t="shared" si="33"/>
        <v>569420</v>
      </c>
      <c r="D83" s="38"/>
      <c r="E83" s="7">
        <v>89420</v>
      </c>
      <c r="F83" s="7">
        <v>235000</v>
      </c>
      <c r="G83" s="7">
        <v>245000</v>
      </c>
      <c r="H83" s="7">
        <v>0</v>
      </c>
      <c r="I83" s="7">
        <v>0</v>
      </c>
      <c r="J83" s="7">
        <v>0</v>
      </c>
      <c r="K83" s="5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</row>
    <row r="84" spans="1:25" s="8" customFormat="1" ht="15.75" x14ac:dyDescent="0.25">
      <c r="A84" s="36">
        <f t="shared" si="35"/>
        <v>72</v>
      </c>
      <c r="B84" s="2" t="s">
        <v>36</v>
      </c>
      <c r="C84" s="37">
        <f t="shared" si="33"/>
        <v>0</v>
      </c>
      <c r="D84" s="38"/>
      <c r="E84" s="7">
        <v>0</v>
      </c>
      <c r="F84" s="7">
        <v>0</v>
      </c>
      <c r="G84" s="7">
        <v>0</v>
      </c>
      <c r="H84" s="7">
        <v>0</v>
      </c>
      <c r="I84" s="13">
        <v>0</v>
      </c>
      <c r="J84" s="13">
        <v>0</v>
      </c>
      <c r="K84" s="5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</row>
    <row r="85" spans="1:25" s="8" customFormat="1" ht="30.75" customHeight="1" x14ac:dyDescent="0.25">
      <c r="A85" s="36">
        <f t="shared" si="35"/>
        <v>73</v>
      </c>
      <c r="B85" s="22" t="s">
        <v>11</v>
      </c>
      <c r="C85" s="37">
        <f>SUM(E85:J85)</f>
        <v>100000</v>
      </c>
      <c r="D85" s="38"/>
      <c r="E85" s="9">
        <f>SUM(E86:E89)</f>
        <v>0</v>
      </c>
      <c r="F85" s="9">
        <f t="shared" ref="F85:J85" si="36">SUM(F86:F89)</f>
        <v>0</v>
      </c>
      <c r="G85" s="9">
        <f t="shared" si="36"/>
        <v>0</v>
      </c>
      <c r="H85" s="9">
        <f t="shared" si="36"/>
        <v>0</v>
      </c>
      <c r="I85" s="9">
        <f t="shared" si="36"/>
        <v>50000</v>
      </c>
      <c r="J85" s="9">
        <f t="shared" si="36"/>
        <v>50000</v>
      </c>
      <c r="K85" s="21">
        <v>2</v>
      </c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</row>
    <row r="86" spans="1:25" s="8" customFormat="1" ht="18" customHeight="1" x14ac:dyDescent="0.25">
      <c r="A86" s="36">
        <f t="shared" si="35"/>
        <v>74</v>
      </c>
      <c r="B86" s="2" t="s">
        <v>35</v>
      </c>
      <c r="C86" s="29"/>
      <c r="D86" s="30">
        <f>SUM(E86:J86)</f>
        <v>0</v>
      </c>
      <c r="E86" s="7">
        <v>0</v>
      </c>
      <c r="F86" s="7">
        <v>0</v>
      </c>
      <c r="G86" s="7">
        <v>0</v>
      </c>
      <c r="H86" s="7">
        <v>0</v>
      </c>
      <c r="I86" s="13">
        <v>0</v>
      </c>
      <c r="J86" s="13">
        <v>0</v>
      </c>
      <c r="K86" s="21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</row>
    <row r="87" spans="1:25" s="8" customFormat="1" ht="16.5" customHeight="1" x14ac:dyDescent="0.25">
      <c r="A87" s="36">
        <f t="shared" si="35"/>
        <v>75</v>
      </c>
      <c r="B87" s="2" t="s">
        <v>6</v>
      </c>
      <c r="C87" s="37">
        <f>SUM(E87:J87)</f>
        <v>0</v>
      </c>
      <c r="D87" s="38"/>
      <c r="E87" s="7">
        <v>0</v>
      </c>
      <c r="F87" s="7">
        <v>0</v>
      </c>
      <c r="G87" s="7">
        <v>0</v>
      </c>
      <c r="H87" s="7">
        <v>0</v>
      </c>
      <c r="I87" s="13">
        <v>0</v>
      </c>
      <c r="J87" s="13">
        <v>0</v>
      </c>
      <c r="K87" s="5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</row>
    <row r="88" spans="1:25" s="8" customFormat="1" ht="17.25" customHeight="1" x14ac:dyDescent="0.25">
      <c r="A88" s="36">
        <f t="shared" si="35"/>
        <v>76</v>
      </c>
      <c r="B88" s="2" t="s">
        <v>7</v>
      </c>
      <c r="C88" s="37">
        <f>SUM(E88:J88)</f>
        <v>100000</v>
      </c>
      <c r="D88" s="38"/>
      <c r="E88" s="7">
        <v>0</v>
      </c>
      <c r="F88" s="7">
        <v>0</v>
      </c>
      <c r="G88" s="7">
        <v>0</v>
      </c>
      <c r="H88" s="7">
        <v>0</v>
      </c>
      <c r="I88" s="13">
        <v>50000</v>
      </c>
      <c r="J88" s="13">
        <v>50000</v>
      </c>
      <c r="K88" s="5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</row>
    <row r="89" spans="1:25" s="8" customFormat="1" ht="17.25" customHeight="1" x14ac:dyDescent="0.25">
      <c r="A89" s="36">
        <f t="shared" si="35"/>
        <v>77</v>
      </c>
      <c r="B89" s="2" t="s">
        <v>36</v>
      </c>
      <c r="C89" s="37">
        <f>SUM(E89:J89)</f>
        <v>0</v>
      </c>
      <c r="D89" s="38"/>
      <c r="E89" s="7">
        <v>0</v>
      </c>
      <c r="F89" s="7">
        <v>0</v>
      </c>
      <c r="G89" s="7">
        <v>0</v>
      </c>
      <c r="H89" s="7">
        <v>0</v>
      </c>
      <c r="I89" s="13">
        <v>0</v>
      </c>
      <c r="J89" s="13">
        <v>0</v>
      </c>
      <c r="K89" s="5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</row>
    <row r="90" spans="1:25" s="8" customFormat="1" ht="35.450000000000003" customHeight="1" x14ac:dyDescent="0.25">
      <c r="A90" s="36">
        <f t="shared" si="35"/>
        <v>78</v>
      </c>
      <c r="B90" s="22" t="s">
        <v>12</v>
      </c>
      <c r="C90" s="37">
        <f t="shared" ref="C90:C94" si="37">SUM(E90:J90)</f>
        <v>20000</v>
      </c>
      <c r="D90" s="38"/>
      <c r="E90" s="9">
        <f>SUM(E91:E94)</f>
        <v>0</v>
      </c>
      <c r="F90" s="9">
        <f t="shared" ref="F90:J90" si="38">SUM(F91:F94)</f>
        <v>0</v>
      </c>
      <c r="G90" s="9">
        <f t="shared" si="38"/>
        <v>0</v>
      </c>
      <c r="H90" s="9">
        <f t="shared" si="38"/>
        <v>0</v>
      </c>
      <c r="I90" s="9">
        <f t="shared" si="38"/>
        <v>20000</v>
      </c>
      <c r="J90" s="9">
        <f t="shared" si="38"/>
        <v>0</v>
      </c>
      <c r="K90" s="28">
        <v>2</v>
      </c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</row>
    <row r="91" spans="1:25" s="8" customFormat="1" ht="19.5" customHeight="1" x14ac:dyDescent="0.25">
      <c r="A91" s="36">
        <f t="shared" si="35"/>
        <v>79</v>
      </c>
      <c r="B91" s="2" t="s">
        <v>35</v>
      </c>
      <c r="C91" s="37">
        <f t="shared" si="37"/>
        <v>0</v>
      </c>
      <c r="D91" s="38"/>
      <c r="E91" s="7">
        <v>0</v>
      </c>
      <c r="F91" s="7">
        <v>0</v>
      </c>
      <c r="G91" s="7">
        <v>0</v>
      </c>
      <c r="H91" s="7">
        <v>0</v>
      </c>
      <c r="I91" s="13">
        <v>0</v>
      </c>
      <c r="J91" s="13">
        <v>0</v>
      </c>
      <c r="K91" s="5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</row>
    <row r="92" spans="1:25" s="8" customFormat="1" ht="16.899999999999999" customHeight="1" x14ac:dyDescent="0.25">
      <c r="A92" s="36">
        <f t="shared" si="35"/>
        <v>80</v>
      </c>
      <c r="B92" s="2" t="s">
        <v>6</v>
      </c>
      <c r="C92" s="37">
        <f t="shared" si="37"/>
        <v>0</v>
      </c>
      <c r="D92" s="38"/>
      <c r="E92" s="7">
        <v>0</v>
      </c>
      <c r="F92" s="7">
        <v>0</v>
      </c>
      <c r="G92" s="7">
        <v>0</v>
      </c>
      <c r="H92" s="7">
        <v>0</v>
      </c>
      <c r="I92" s="13">
        <v>0</v>
      </c>
      <c r="J92" s="13">
        <v>0</v>
      </c>
      <c r="K92" s="5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</row>
    <row r="93" spans="1:25" s="8" customFormat="1" ht="17.45" customHeight="1" x14ac:dyDescent="0.25">
      <c r="A93" s="36">
        <f t="shared" si="35"/>
        <v>81</v>
      </c>
      <c r="B93" s="2" t="s">
        <v>7</v>
      </c>
      <c r="C93" s="37">
        <f t="shared" si="37"/>
        <v>20000</v>
      </c>
      <c r="D93" s="38"/>
      <c r="E93" s="7">
        <v>0</v>
      </c>
      <c r="F93" s="7">
        <v>0</v>
      </c>
      <c r="G93" s="7">
        <v>0</v>
      </c>
      <c r="H93" s="7">
        <v>0</v>
      </c>
      <c r="I93" s="13">
        <v>20000</v>
      </c>
      <c r="J93" s="13">
        <v>0</v>
      </c>
      <c r="K93" s="5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</row>
    <row r="94" spans="1:25" s="8" customFormat="1" ht="17.45" customHeight="1" x14ac:dyDescent="0.25">
      <c r="A94" s="36">
        <f t="shared" si="35"/>
        <v>82</v>
      </c>
      <c r="B94" s="2" t="s">
        <v>36</v>
      </c>
      <c r="C94" s="37">
        <f t="shared" si="37"/>
        <v>0</v>
      </c>
      <c r="D94" s="38"/>
      <c r="E94" s="7">
        <v>0</v>
      </c>
      <c r="F94" s="7">
        <v>0</v>
      </c>
      <c r="G94" s="7">
        <v>0</v>
      </c>
      <c r="H94" s="7">
        <v>0</v>
      </c>
      <c r="I94" s="13">
        <v>0</v>
      </c>
      <c r="J94" s="13">
        <v>0</v>
      </c>
      <c r="K94" s="5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</row>
    <row r="95" spans="1:25" s="8" customFormat="1" ht="33.75" customHeight="1" x14ac:dyDescent="0.25">
      <c r="A95" s="36">
        <f t="shared" si="35"/>
        <v>83</v>
      </c>
      <c r="B95" s="22" t="s">
        <v>13</v>
      </c>
      <c r="C95" s="37">
        <f t="shared" ref="C95:C99" si="39">SUM(E95:J95)</f>
        <v>50000</v>
      </c>
      <c r="D95" s="38"/>
      <c r="E95" s="9">
        <f>SUM(E96:E99)</f>
        <v>0</v>
      </c>
      <c r="F95" s="9">
        <f t="shared" ref="F95:J95" si="40">SUM(F96:F99)</f>
        <v>0</v>
      </c>
      <c r="G95" s="9">
        <f t="shared" si="40"/>
        <v>0</v>
      </c>
      <c r="H95" s="9">
        <f t="shared" si="40"/>
        <v>0</v>
      </c>
      <c r="I95" s="9">
        <f t="shared" si="40"/>
        <v>50000</v>
      </c>
      <c r="J95" s="9">
        <f t="shared" si="40"/>
        <v>0</v>
      </c>
      <c r="K95" s="21" t="s">
        <v>29</v>
      </c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</row>
    <row r="96" spans="1:25" s="8" customFormat="1" ht="18" customHeight="1" x14ac:dyDescent="0.25">
      <c r="A96" s="36">
        <f t="shared" si="35"/>
        <v>84</v>
      </c>
      <c r="B96" s="2" t="s">
        <v>35</v>
      </c>
      <c r="C96" s="37">
        <f t="shared" si="39"/>
        <v>0</v>
      </c>
      <c r="D96" s="38"/>
      <c r="E96" s="7">
        <v>0</v>
      </c>
      <c r="F96" s="7">
        <v>0</v>
      </c>
      <c r="G96" s="7">
        <v>0</v>
      </c>
      <c r="H96" s="7">
        <v>0</v>
      </c>
      <c r="I96" s="13">
        <v>0</v>
      </c>
      <c r="J96" s="13">
        <v>0</v>
      </c>
      <c r="K96" s="5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</row>
    <row r="97" spans="1:25" s="8" customFormat="1" ht="19.5" customHeight="1" x14ac:dyDescent="0.25">
      <c r="A97" s="36">
        <f t="shared" si="35"/>
        <v>85</v>
      </c>
      <c r="B97" s="2" t="s">
        <v>6</v>
      </c>
      <c r="C97" s="37">
        <f t="shared" si="39"/>
        <v>0</v>
      </c>
      <c r="D97" s="38"/>
      <c r="E97" s="7">
        <v>0</v>
      </c>
      <c r="F97" s="7">
        <v>0</v>
      </c>
      <c r="G97" s="7">
        <v>0</v>
      </c>
      <c r="H97" s="7">
        <v>0</v>
      </c>
      <c r="I97" s="13">
        <v>0</v>
      </c>
      <c r="J97" s="13">
        <v>0</v>
      </c>
      <c r="K97" s="5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</row>
    <row r="98" spans="1:25" s="8" customFormat="1" ht="19.5" customHeight="1" x14ac:dyDescent="0.25">
      <c r="A98" s="36">
        <f t="shared" si="35"/>
        <v>86</v>
      </c>
      <c r="B98" s="2" t="s">
        <v>7</v>
      </c>
      <c r="C98" s="37">
        <f t="shared" si="39"/>
        <v>50000</v>
      </c>
      <c r="D98" s="38"/>
      <c r="E98" s="7">
        <v>0</v>
      </c>
      <c r="F98" s="7">
        <v>0</v>
      </c>
      <c r="G98" s="7">
        <v>0</v>
      </c>
      <c r="H98" s="7">
        <v>0</v>
      </c>
      <c r="I98" s="13">
        <v>50000</v>
      </c>
      <c r="J98" s="13">
        <v>0</v>
      </c>
      <c r="K98" s="5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</row>
    <row r="99" spans="1:25" s="8" customFormat="1" ht="17.25" customHeight="1" x14ac:dyDescent="0.25">
      <c r="A99" s="36">
        <f t="shared" si="35"/>
        <v>87</v>
      </c>
      <c r="B99" s="2" t="s">
        <v>36</v>
      </c>
      <c r="C99" s="37">
        <f t="shared" si="39"/>
        <v>0</v>
      </c>
      <c r="D99" s="38"/>
      <c r="E99" s="7">
        <v>0</v>
      </c>
      <c r="F99" s="7">
        <v>0</v>
      </c>
      <c r="G99" s="7">
        <v>0</v>
      </c>
      <c r="H99" s="7">
        <v>0</v>
      </c>
      <c r="I99" s="13">
        <v>0</v>
      </c>
      <c r="J99" s="13">
        <v>0</v>
      </c>
      <c r="K99" s="5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</row>
    <row r="100" spans="1:25" s="8" customFormat="1" ht="83.25" customHeight="1" x14ac:dyDescent="0.25">
      <c r="A100" s="36">
        <f t="shared" si="35"/>
        <v>88</v>
      </c>
      <c r="B100" s="22" t="s">
        <v>39</v>
      </c>
      <c r="C100" s="37">
        <f t="shared" ref="C100:C104" si="41">SUM(E100:J100)</f>
        <v>60000</v>
      </c>
      <c r="D100" s="38"/>
      <c r="E100" s="9">
        <f>SUM(E101:E104)</f>
        <v>0</v>
      </c>
      <c r="F100" s="9">
        <f t="shared" ref="F100:J100" si="42">SUM(F101:F104)</f>
        <v>0</v>
      </c>
      <c r="G100" s="9">
        <f t="shared" si="42"/>
        <v>0</v>
      </c>
      <c r="H100" s="9">
        <f t="shared" si="42"/>
        <v>0</v>
      </c>
      <c r="I100" s="9">
        <f t="shared" si="42"/>
        <v>50000</v>
      </c>
      <c r="J100" s="9">
        <f t="shared" si="42"/>
        <v>10000</v>
      </c>
      <c r="K100" s="21" t="s">
        <v>50</v>
      </c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</row>
    <row r="101" spans="1:25" s="8" customFormat="1" ht="15.75" x14ac:dyDescent="0.25">
      <c r="A101" s="36">
        <f t="shared" si="35"/>
        <v>89</v>
      </c>
      <c r="B101" s="2" t="s">
        <v>35</v>
      </c>
      <c r="C101" s="37">
        <f t="shared" si="41"/>
        <v>0</v>
      </c>
      <c r="D101" s="38"/>
      <c r="E101" s="7">
        <v>0</v>
      </c>
      <c r="F101" s="7">
        <v>0</v>
      </c>
      <c r="G101" s="7">
        <v>0</v>
      </c>
      <c r="H101" s="7">
        <v>0</v>
      </c>
      <c r="I101" s="13">
        <v>0</v>
      </c>
      <c r="J101" s="13">
        <v>0</v>
      </c>
      <c r="K101" s="21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</row>
    <row r="102" spans="1:25" s="8" customFormat="1" ht="16.5" customHeight="1" x14ac:dyDescent="0.25">
      <c r="A102" s="36">
        <f t="shared" si="35"/>
        <v>90</v>
      </c>
      <c r="B102" s="2" t="s">
        <v>6</v>
      </c>
      <c r="C102" s="37">
        <f t="shared" si="41"/>
        <v>0</v>
      </c>
      <c r="D102" s="38"/>
      <c r="E102" s="7">
        <v>0</v>
      </c>
      <c r="F102" s="7">
        <v>0</v>
      </c>
      <c r="G102" s="7">
        <v>0</v>
      </c>
      <c r="H102" s="7">
        <v>0</v>
      </c>
      <c r="I102" s="13">
        <v>0</v>
      </c>
      <c r="J102" s="13">
        <v>0</v>
      </c>
      <c r="K102" s="5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</row>
    <row r="103" spans="1:25" s="8" customFormat="1" ht="17.25" customHeight="1" x14ac:dyDescent="0.25">
      <c r="A103" s="36">
        <f t="shared" si="35"/>
        <v>91</v>
      </c>
      <c r="B103" s="2" t="s">
        <v>7</v>
      </c>
      <c r="C103" s="37">
        <f t="shared" si="41"/>
        <v>60000</v>
      </c>
      <c r="D103" s="38"/>
      <c r="E103" s="7">
        <v>0</v>
      </c>
      <c r="F103" s="7">
        <v>0</v>
      </c>
      <c r="G103" s="7">
        <v>0</v>
      </c>
      <c r="H103" s="7">
        <v>0</v>
      </c>
      <c r="I103" s="13">
        <v>50000</v>
      </c>
      <c r="J103" s="13">
        <v>10000</v>
      </c>
      <c r="K103" s="5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</row>
    <row r="104" spans="1:25" s="8" customFormat="1" ht="17.25" customHeight="1" x14ac:dyDescent="0.25">
      <c r="A104" s="36">
        <f t="shared" si="35"/>
        <v>92</v>
      </c>
      <c r="B104" s="2" t="s">
        <v>36</v>
      </c>
      <c r="C104" s="37">
        <f t="shared" si="41"/>
        <v>0</v>
      </c>
      <c r="D104" s="38"/>
      <c r="E104" s="7">
        <v>0</v>
      </c>
      <c r="F104" s="7">
        <v>0</v>
      </c>
      <c r="G104" s="7">
        <v>0</v>
      </c>
      <c r="H104" s="7">
        <v>0</v>
      </c>
      <c r="I104" s="13">
        <v>0</v>
      </c>
      <c r="J104" s="13">
        <v>0</v>
      </c>
      <c r="K104" s="5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</row>
    <row r="105" spans="1:25" s="8" customFormat="1" ht="17.25" customHeight="1" x14ac:dyDescent="0.25">
      <c r="A105" s="36">
        <f t="shared" si="35"/>
        <v>93</v>
      </c>
      <c r="B105" s="22" t="s">
        <v>15</v>
      </c>
      <c r="C105" s="37">
        <f t="shared" ref="C105:C109" si="43">SUM(E105:J105)</f>
        <v>230000</v>
      </c>
      <c r="D105" s="38"/>
      <c r="E105" s="9">
        <f>SUM(E106:E109)</f>
        <v>0</v>
      </c>
      <c r="F105" s="9">
        <f t="shared" ref="F105:J105" si="44">SUM(F106:F109)</f>
        <v>110000</v>
      </c>
      <c r="G105" s="9">
        <f t="shared" si="44"/>
        <v>0</v>
      </c>
      <c r="H105" s="9">
        <f t="shared" si="44"/>
        <v>0</v>
      </c>
      <c r="I105" s="9">
        <f t="shared" si="44"/>
        <v>0</v>
      </c>
      <c r="J105" s="9">
        <f t="shared" si="44"/>
        <v>120000</v>
      </c>
      <c r="K105" s="21" t="s">
        <v>50</v>
      </c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1:25" s="8" customFormat="1" ht="17.25" customHeight="1" x14ac:dyDescent="0.25">
      <c r="A106" s="36">
        <f t="shared" si="35"/>
        <v>94</v>
      </c>
      <c r="B106" s="2" t="s">
        <v>35</v>
      </c>
      <c r="C106" s="37">
        <f t="shared" si="43"/>
        <v>0</v>
      </c>
      <c r="D106" s="38"/>
      <c r="E106" s="7">
        <v>0</v>
      </c>
      <c r="F106" s="7">
        <v>0</v>
      </c>
      <c r="G106" s="7">
        <v>0</v>
      </c>
      <c r="H106" s="7">
        <v>0</v>
      </c>
      <c r="I106" s="13">
        <v>0</v>
      </c>
      <c r="J106" s="13">
        <v>0</v>
      </c>
      <c r="K106" s="21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7" spans="1:25" s="8" customFormat="1" ht="15.75" customHeight="1" x14ac:dyDescent="0.25">
      <c r="A107" s="36">
        <f t="shared" si="35"/>
        <v>95</v>
      </c>
      <c r="B107" s="2" t="s">
        <v>6</v>
      </c>
      <c r="C107" s="37">
        <f t="shared" si="43"/>
        <v>0</v>
      </c>
      <c r="D107" s="38"/>
      <c r="E107" s="7">
        <v>0</v>
      </c>
      <c r="F107" s="7">
        <v>0</v>
      </c>
      <c r="G107" s="7">
        <v>0</v>
      </c>
      <c r="H107" s="7">
        <v>0</v>
      </c>
      <c r="I107" s="13">
        <v>0</v>
      </c>
      <c r="J107" s="13">
        <v>0</v>
      </c>
      <c r="K107" s="5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</row>
    <row r="108" spans="1:25" s="8" customFormat="1" ht="15.75" customHeight="1" x14ac:dyDescent="0.25">
      <c r="A108" s="36">
        <f t="shared" si="35"/>
        <v>96</v>
      </c>
      <c r="B108" s="2" t="s">
        <v>7</v>
      </c>
      <c r="C108" s="37">
        <f t="shared" si="43"/>
        <v>230000</v>
      </c>
      <c r="D108" s="38"/>
      <c r="E108" s="7">
        <v>0</v>
      </c>
      <c r="F108" s="7">
        <v>110000</v>
      </c>
      <c r="G108" s="7">
        <v>0</v>
      </c>
      <c r="H108" s="7">
        <v>0</v>
      </c>
      <c r="I108" s="13">
        <v>0</v>
      </c>
      <c r="J108" s="13">
        <v>120000</v>
      </c>
      <c r="K108" s="5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</row>
    <row r="109" spans="1:25" s="8" customFormat="1" ht="15.75" customHeight="1" x14ac:dyDescent="0.25">
      <c r="A109" s="36">
        <f t="shared" si="35"/>
        <v>97</v>
      </c>
      <c r="B109" s="2" t="s">
        <v>36</v>
      </c>
      <c r="C109" s="37">
        <f t="shared" si="43"/>
        <v>0</v>
      </c>
      <c r="D109" s="38"/>
      <c r="E109" s="7">
        <v>0</v>
      </c>
      <c r="F109" s="7">
        <v>0</v>
      </c>
      <c r="G109" s="7">
        <v>0</v>
      </c>
      <c r="H109" s="7">
        <v>0</v>
      </c>
      <c r="I109" s="13">
        <v>0</v>
      </c>
      <c r="J109" s="13">
        <v>0</v>
      </c>
      <c r="K109" s="5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</row>
    <row r="110" spans="1:25" s="8" customFormat="1" ht="65.25" customHeight="1" x14ac:dyDescent="0.25">
      <c r="A110" s="36">
        <f t="shared" si="35"/>
        <v>98</v>
      </c>
      <c r="B110" s="22" t="s">
        <v>17</v>
      </c>
      <c r="C110" s="37">
        <f t="shared" ref="C110:C114" si="45">SUM(E110:J110)</f>
        <v>211600</v>
      </c>
      <c r="D110" s="38"/>
      <c r="E110" s="9">
        <f>SUM(E111:E114)</f>
        <v>0</v>
      </c>
      <c r="F110" s="9">
        <f t="shared" ref="F110:J110" si="46">SUM(F111:F114)</f>
        <v>0</v>
      </c>
      <c r="G110" s="9">
        <f t="shared" si="46"/>
        <v>211600</v>
      </c>
      <c r="H110" s="9">
        <f t="shared" si="46"/>
        <v>0</v>
      </c>
      <c r="I110" s="9">
        <f t="shared" si="46"/>
        <v>0</v>
      </c>
      <c r="J110" s="9">
        <f t="shared" si="46"/>
        <v>0</v>
      </c>
      <c r="K110" s="28">
        <v>2</v>
      </c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</row>
    <row r="111" spans="1:25" s="8" customFormat="1" ht="15.75" x14ac:dyDescent="0.25">
      <c r="A111" s="36">
        <f t="shared" si="35"/>
        <v>99</v>
      </c>
      <c r="B111" s="2" t="s">
        <v>35</v>
      </c>
      <c r="C111" s="37">
        <f t="shared" si="45"/>
        <v>0</v>
      </c>
      <c r="D111" s="38"/>
      <c r="E111" s="7">
        <v>0</v>
      </c>
      <c r="F111" s="7">
        <v>0</v>
      </c>
      <c r="G111" s="7">
        <v>0</v>
      </c>
      <c r="H111" s="7">
        <v>0</v>
      </c>
      <c r="I111" s="13">
        <v>0</v>
      </c>
      <c r="J111" s="13">
        <v>0</v>
      </c>
      <c r="K111" s="21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</row>
    <row r="112" spans="1:25" s="8" customFormat="1" ht="15.75" x14ac:dyDescent="0.25">
      <c r="A112" s="36">
        <f t="shared" si="35"/>
        <v>100</v>
      </c>
      <c r="B112" s="2" t="s">
        <v>6</v>
      </c>
      <c r="C112" s="37">
        <f t="shared" si="45"/>
        <v>0</v>
      </c>
      <c r="D112" s="38"/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5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</row>
    <row r="113" spans="1:25" s="8" customFormat="1" ht="15.75" x14ac:dyDescent="0.25">
      <c r="A113" s="36">
        <f t="shared" si="35"/>
        <v>101</v>
      </c>
      <c r="B113" s="2" t="s">
        <v>7</v>
      </c>
      <c r="C113" s="37">
        <f t="shared" si="45"/>
        <v>211600</v>
      </c>
      <c r="D113" s="38"/>
      <c r="E113" s="7">
        <v>0</v>
      </c>
      <c r="F113" s="7">
        <v>0</v>
      </c>
      <c r="G113" s="7">
        <v>211600</v>
      </c>
      <c r="H113" s="7">
        <v>0</v>
      </c>
      <c r="I113" s="7">
        <v>0</v>
      </c>
      <c r="J113" s="7">
        <v>0</v>
      </c>
      <c r="K113" s="5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</row>
    <row r="114" spans="1:25" s="8" customFormat="1" ht="15.75" x14ac:dyDescent="0.25">
      <c r="A114" s="36">
        <f t="shared" si="35"/>
        <v>102</v>
      </c>
      <c r="B114" s="2" t="s">
        <v>36</v>
      </c>
      <c r="C114" s="37">
        <f t="shared" si="45"/>
        <v>0</v>
      </c>
      <c r="D114" s="38"/>
      <c r="E114" s="7">
        <v>0</v>
      </c>
      <c r="F114" s="7">
        <v>0</v>
      </c>
      <c r="G114" s="7">
        <v>0</v>
      </c>
      <c r="H114" s="7">
        <v>0</v>
      </c>
      <c r="I114" s="13">
        <v>0</v>
      </c>
      <c r="J114" s="13">
        <v>0</v>
      </c>
      <c r="K114" s="5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</row>
    <row r="115" spans="1:25" s="8" customFormat="1" ht="94.5" x14ac:dyDescent="0.25">
      <c r="A115" s="36">
        <f t="shared" si="35"/>
        <v>103</v>
      </c>
      <c r="B115" s="22" t="s">
        <v>56</v>
      </c>
      <c r="C115" s="37">
        <f t="shared" ref="C115:C119" si="47">SUM(E115:J115)</f>
        <v>373000</v>
      </c>
      <c r="D115" s="38"/>
      <c r="E115" s="9">
        <f>SUM(E116:E119)</f>
        <v>0</v>
      </c>
      <c r="F115" s="9">
        <f t="shared" ref="F115:J115" si="48">SUM(F116:F119)</f>
        <v>273000</v>
      </c>
      <c r="G115" s="9">
        <f t="shared" si="48"/>
        <v>0</v>
      </c>
      <c r="H115" s="9">
        <f t="shared" si="48"/>
        <v>0</v>
      </c>
      <c r="I115" s="9">
        <f t="shared" si="48"/>
        <v>100000</v>
      </c>
      <c r="J115" s="9">
        <f t="shared" si="48"/>
        <v>0</v>
      </c>
      <c r="K115" s="21">
        <v>5</v>
      </c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</row>
    <row r="116" spans="1:25" s="8" customFormat="1" ht="15.75" x14ac:dyDescent="0.25">
      <c r="A116" s="36">
        <f t="shared" si="35"/>
        <v>104</v>
      </c>
      <c r="B116" s="2" t="s">
        <v>35</v>
      </c>
      <c r="C116" s="37">
        <f t="shared" si="47"/>
        <v>0</v>
      </c>
      <c r="D116" s="38"/>
      <c r="E116" s="7">
        <v>0</v>
      </c>
      <c r="F116" s="7">
        <v>0</v>
      </c>
      <c r="G116" s="7">
        <v>0</v>
      </c>
      <c r="H116" s="7">
        <v>0</v>
      </c>
      <c r="I116" s="13">
        <v>0</v>
      </c>
      <c r="J116" s="13">
        <v>0</v>
      </c>
      <c r="K116" s="21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</row>
    <row r="117" spans="1:25" s="8" customFormat="1" ht="15.75" x14ac:dyDescent="0.25">
      <c r="A117" s="36">
        <f t="shared" si="35"/>
        <v>105</v>
      </c>
      <c r="B117" s="2" t="s">
        <v>6</v>
      </c>
      <c r="C117" s="37">
        <f t="shared" si="47"/>
        <v>0</v>
      </c>
      <c r="D117" s="38"/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5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</row>
    <row r="118" spans="1:25" s="8" customFormat="1" ht="16.149999999999999" customHeight="1" x14ac:dyDescent="0.25">
      <c r="A118" s="36">
        <f t="shared" si="35"/>
        <v>106</v>
      </c>
      <c r="B118" s="2" t="s">
        <v>7</v>
      </c>
      <c r="C118" s="37">
        <f t="shared" si="47"/>
        <v>373000</v>
      </c>
      <c r="D118" s="38"/>
      <c r="E118" s="7">
        <v>0</v>
      </c>
      <c r="F118" s="7">
        <v>273000</v>
      </c>
      <c r="G118" s="7">
        <v>0</v>
      </c>
      <c r="H118" s="7">
        <v>0</v>
      </c>
      <c r="I118" s="7">
        <v>100000</v>
      </c>
      <c r="J118" s="7">
        <v>0</v>
      </c>
      <c r="K118" s="5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</row>
    <row r="119" spans="1:25" s="8" customFormat="1" ht="16.149999999999999" customHeight="1" x14ac:dyDescent="0.25">
      <c r="A119" s="36">
        <f t="shared" si="35"/>
        <v>107</v>
      </c>
      <c r="B119" s="2" t="s">
        <v>36</v>
      </c>
      <c r="C119" s="37">
        <f t="shared" si="47"/>
        <v>0</v>
      </c>
      <c r="D119" s="38"/>
      <c r="E119" s="7">
        <v>0</v>
      </c>
      <c r="F119" s="7">
        <v>0</v>
      </c>
      <c r="G119" s="7">
        <v>0</v>
      </c>
      <c r="H119" s="7">
        <v>0</v>
      </c>
      <c r="I119" s="13">
        <v>0</v>
      </c>
      <c r="J119" s="13">
        <v>0</v>
      </c>
      <c r="K119" s="5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</row>
    <row r="120" spans="1:25" s="23" customFormat="1" ht="50.25" customHeight="1" x14ac:dyDescent="0.25">
      <c r="A120" s="36">
        <f t="shared" si="35"/>
        <v>108</v>
      </c>
      <c r="B120" s="22" t="s">
        <v>18</v>
      </c>
      <c r="C120" s="37">
        <f t="shared" ref="C120:C124" si="49">SUM(E120:J120)</f>
        <v>20000</v>
      </c>
      <c r="D120" s="38"/>
      <c r="E120" s="9">
        <f>SUM(E121:E124)</f>
        <v>0</v>
      </c>
      <c r="F120" s="9">
        <f t="shared" ref="F120:J120" si="50">SUM(F121:F124)</f>
        <v>0</v>
      </c>
      <c r="G120" s="9">
        <f t="shared" si="50"/>
        <v>0</v>
      </c>
      <c r="H120" s="9">
        <f t="shared" si="50"/>
        <v>0</v>
      </c>
      <c r="I120" s="9">
        <f t="shared" si="50"/>
        <v>20000</v>
      </c>
      <c r="J120" s="9">
        <f t="shared" si="50"/>
        <v>0</v>
      </c>
      <c r="K120" s="21">
        <v>2</v>
      </c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</row>
    <row r="121" spans="1:25" s="23" customFormat="1" ht="15.75" x14ac:dyDescent="0.25">
      <c r="A121" s="36">
        <f t="shared" si="35"/>
        <v>109</v>
      </c>
      <c r="B121" s="2" t="s">
        <v>35</v>
      </c>
      <c r="C121" s="37">
        <f t="shared" si="49"/>
        <v>0</v>
      </c>
      <c r="D121" s="38"/>
      <c r="E121" s="7">
        <v>0</v>
      </c>
      <c r="F121" s="7">
        <v>0</v>
      </c>
      <c r="G121" s="7">
        <v>0</v>
      </c>
      <c r="H121" s="7">
        <v>0</v>
      </c>
      <c r="I121" s="13">
        <v>0</v>
      </c>
      <c r="J121" s="13">
        <v>0</v>
      </c>
      <c r="K121" s="21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</row>
    <row r="122" spans="1:25" s="8" customFormat="1" ht="15.75" x14ac:dyDescent="0.25">
      <c r="A122" s="36">
        <f t="shared" si="35"/>
        <v>110</v>
      </c>
      <c r="B122" s="2" t="s">
        <v>6</v>
      </c>
      <c r="C122" s="37">
        <f t="shared" si="49"/>
        <v>0</v>
      </c>
      <c r="D122" s="38"/>
      <c r="E122" s="7">
        <v>0</v>
      </c>
      <c r="F122" s="7">
        <v>0</v>
      </c>
      <c r="G122" s="7">
        <v>0</v>
      </c>
      <c r="H122" s="7">
        <v>0</v>
      </c>
      <c r="I122" s="13">
        <v>0</v>
      </c>
      <c r="J122" s="13">
        <v>0</v>
      </c>
      <c r="K122" s="5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</row>
    <row r="123" spans="1:25" s="8" customFormat="1" ht="15.6" customHeight="1" x14ac:dyDescent="0.25">
      <c r="A123" s="36">
        <f t="shared" si="35"/>
        <v>111</v>
      </c>
      <c r="B123" s="2" t="s">
        <v>7</v>
      </c>
      <c r="C123" s="37">
        <f t="shared" si="49"/>
        <v>20000</v>
      </c>
      <c r="D123" s="38"/>
      <c r="E123" s="7">
        <v>0</v>
      </c>
      <c r="F123" s="7">
        <v>0</v>
      </c>
      <c r="G123" s="7">
        <v>0</v>
      </c>
      <c r="H123" s="7">
        <v>0</v>
      </c>
      <c r="I123" s="13">
        <v>20000</v>
      </c>
      <c r="J123" s="13">
        <v>0</v>
      </c>
      <c r="K123" s="5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</row>
    <row r="124" spans="1:25" s="8" customFormat="1" ht="15.6" customHeight="1" x14ac:dyDescent="0.25">
      <c r="A124" s="36">
        <f t="shared" si="35"/>
        <v>112</v>
      </c>
      <c r="B124" s="2" t="s">
        <v>36</v>
      </c>
      <c r="C124" s="37">
        <f t="shared" si="49"/>
        <v>0</v>
      </c>
      <c r="D124" s="38"/>
      <c r="E124" s="7">
        <v>0</v>
      </c>
      <c r="F124" s="7">
        <v>0</v>
      </c>
      <c r="G124" s="7">
        <v>0</v>
      </c>
      <c r="H124" s="7">
        <v>0</v>
      </c>
      <c r="I124" s="13">
        <v>0</v>
      </c>
      <c r="J124" s="13">
        <v>0</v>
      </c>
      <c r="K124" s="5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</row>
    <row r="125" spans="1:25" s="8" customFormat="1" ht="34.5" customHeight="1" x14ac:dyDescent="0.25">
      <c r="A125" s="36">
        <f t="shared" si="35"/>
        <v>113</v>
      </c>
      <c r="B125" s="22" t="s">
        <v>40</v>
      </c>
      <c r="C125" s="37">
        <f>SUM(E125:J125)</f>
        <v>23300</v>
      </c>
      <c r="D125" s="38"/>
      <c r="E125" s="9">
        <f>SUM(E126:E129)</f>
        <v>0</v>
      </c>
      <c r="F125" s="9">
        <f t="shared" ref="F125:J125" si="51">SUM(F126:F129)</f>
        <v>1000</v>
      </c>
      <c r="G125" s="9">
        <f t="shared" si="51"/>
        <v>19000</v>
      </c>
      <c r="H125" s="9">
        <f t="shared" si="51"/>
        <v>1000</v>
      </c>
      <c r="I125" s="9">
        <f t="shared" si="51"/>
        <v>1100</v>
      </c>
      <c r="J125" s="9">
        <f t="shared" si="51"/>
        <v>1200</v>
      </c>
      <c r="K125" s="28">
        <v>2</v>
      </c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</row>
    <row r="126" spans="1:25" s="8" customFormat="1" ht="15.75" x14ac:dyDescent="0.25">
      <c r="A126" s="36">
        <f t="shared" si="35"/>
        <v>114</v>
      </c>
      <c r="B126" s="2" t="s">
        <v>35</v>
      </c>
      <c r="C126" s="37">
        <f t="shared" ref="C126:C129" si="52">SUM(E126:J126)</f>
        <v>0</v>
      </c>
      <c r="D126" s="38"/>
      <c r="E126" s="7">
        <v>0</v>
      </c>
      <c r="F126" s="7">
        <v>0</v>
      </c>
      <c r="G126" s="7">
        <v>0</v>
      </c>
      <c r="H126" s="7">
        <v>0</v>
      </c>
      <c r="I126" s="13">
        <v>0</v>
      </c>
      <c r="J126" s="13">
        <v>0</v>
      </c>
      <c r="K126" s="12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</row>
    <row r="127" spans="1:25" s="8" customFormat="1" ht="17.45" customHeight="1" x14ac:dyDescent="0.25">
      <c r="A127" s="36">
        <f t="shared" si="35"/>
        <v>115</v>
      </c>
      <c r="B127" s="2" t="s">
        <v>6</v>
      </c>
      <c r="C127" s="37">
        <f t="shared" si="52"/>
        <v>0</v>
      </c>
      <c r="D127" s="38"/>
      <c r="E127" s="7">
        <v>0</v>
      </c>
      <c r="F127" s="7">
        <v>0</v>
      </c>
      <c r="G127" s="7">
        <v>0</v>
      </c>
      <c r="H127" s="7">
        <v>0</v>
      </c>
      <c r="I127" s="13">
        <v>0</v>
      </c>
      <c r="J127" s="13">
        <v>0</v>
      </c>
      <c r="K127" s="5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</row>
    <row r="128" spans="1:25" s="8" customFormat="1" ht="17.45" customHeight="1" x14ac:dyDescent="0.25">
      <c r="A128" s="36">
        <f t="shared" si="35"/>
        <v>116</v>
      </c>
      <c r="B128" s="2" t="s">
        <v>7</v>
      </c>
      <c r="C128" s="37">
        <f t="shared" si="52"/>
        <v>23300</v>
      </c>
      <c r="D128" s="38"/>
      <c r="E128" s="7">
        <v>0</v>
      </c>
      <c r="F128" s="7">
        <v>1000</v>
      </c>
      <c r="G128" s="7">
        <v>19000</v>
      </c>
      <c r="H128" s="7">
        <v>1000</v>
      </c>
      <c r="I128" s="13">
        <v>1100</v>
      </c>
      <c r="J128" s="13">
        <v>1200</v>
      </c>
      <c r="K128" s="5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</row>
    <row r="129" spans="1:25" s="8" customFormat="1" ht="17.45" customHeight="1" x14ac:dyDescent="0.25">
      <c r="A129" s="36">
        <f t="shared" si="35"/>
        <v>117</v>
      </c>
      <c r="B129" s="2" t="s">
        <v>36</v>
      </c>
      <c r="C129" s="37">
        <f t="shared" si="52"/>
        <v>0</v>
      </c>
      <c r="D129" s="38"/>
      <c r="E129" s="7">
        <v>0</v>
      </c>
      <c r="F129" s="7">
        <v>0</v>
      </c>
      <c r="G129" s="7">
        <v>0</v>
      </c>
      <c r="H129" s="7">
        <v>0</v>
      </c>
      <c r="I129" s="13">
        <v>0</v>
      </c>
      <c r="J129" s="13">
        <v>0</v>
      </c>
      <c r="K129" s="5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</row>
    <row r="130" spans="1:25" s="23" customFormat="1" ht="101.25" customHeight="1" x14ac:dyDescent="0.25">
      <c r="A130" s="36">
        <f t="shared" si="35"/>
        <v>118</v>
      </c>
      <c r="B130" s="22" t="s">
        <v>57</v>
      </c>
      <c r="C130" s="37">
        <f t="shared" ref="C130:C134" si="53">SUM(E130:J130)</f>
        <v>142000</v>
      </c>
      <c r="D130" s="38"/>
      <c r="E130" s="9">
        <f>SUM(E131:E134)</f>
        <v>20000</v>
      </c>
      <c r="F130" s="9">
        <f t="shared" ref="F130:J130" si="54">SUM(F131:F134)</f>
        <v>20000</v>
      </c>
      <c r="G130" s="9">
        <f t="shared" si="54"/>
        <v>20000</v>
      </c>
      <c r="H130" s="9">
        <f t="shared" si="54"/>
        <v>42000</v>
      </c>
      <c r="I130" s="9">
        <f t="shared" si="54"/>
        <v>20000</v>
      </c>
      <c r="J130" s="9">
        <f t="shared" si="54"/>
        <v>20000</v>
      </c>
      <c r="K130" s="21">
        <v>8</v>
      </c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</row>
    <row r="131" spans="1:25" s="8" customFormat="1" ht="15.75" x14ac:dyDescent="0.25">
      <c r="A131" s="36">
        <f t="shared" si="35"/>
        <v>119</v>
      </c>
      <c r="B131" s="2" t="s">
        <v>35</v>
      </c>
      <c r="C131" s="37">
        <f t="shared" si="53"/>
        <v>0</v>
      </c>
      <c r="D131" s="38"/>
      <c r="E131" s="7">
        <v>0</v>
      </c>
      <c r="F131" s="7">
        <v>0</v>
      </c>
      <c r="G131" s="7">
        <v>0</v>
      </c>
      <c r="H131" s="7">
        <v>0</v>
      </c>
      <c r="I131" s="13">
        <v>0</v>
      </c>
      <c r="J131" s="13">
        <v>0</v>
      </c>
      <c r="K131" s="5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</row>
    <row r="132" spans="1:25" s="8" customFormat="1" ht="15.6" customHeight="1" x14ac:dyDescent="0.25">
      <c r="A132" s="36">
        <f t="shared" si="35"/>
        <v>120</v>
      </c>
      <c r="B132" s="2" t="s">
        <v>6</v>
      </c>
      <c r="C132" s="37">
        <f t="shared" si="53"/>
        <v>82000</v>
      </c>
      <c r="D132" s="38"/>
      <c r="E132" s="7">
        <v>20000</v>
      </c>
      <c r="F132" s="7">
        <v>0</v>
      </c>
      <c r="G132" s="7">
        <v>20000</v>
      </c>
      <c r="H132" s="7">
        <f>0+22000</f>
        <v>22000</v>
      </c>
      <c r="I132" s="13">
        <v>20000</v>
      </c>
      <c r="J132" s="13">
        <v>0</v>
      </c>
      <c r="K132" s="5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</row>
    <row r="133" spans="1:25" s="8" customFormat="1" ht="15.6" customHeight="1" x14ac:dyDescent="0.25">
      <c r="A133" s="36">
        <f t="shared" si="35"/>
        <v>121</v>
      </c>
      <c r="B133" s="2" t="s">
        <v>7</v>
      </c>
      <c r="C133" s="37">
        <f t="shared" si="53"/>
        <v>60000</v>
      </c>
      <c r="D133" s="38"/>
      <c r="E133" s="7">
        <v>0</v>
      </c>
      <c r="F133" s="7">
        <v>20000</v>
      </c>
      <c r="G133" s="7">
        <v>0</v>
      </c>
      <c r="H133" s="7">
        <v>20000</v>
      </c>
      <c r="I133" s="13">
        <v>0</v>
      </c>
      <c r="J133" s="13">
        <v>20000</v>
      </c>
      <c r="K133" s="5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</row>
    <row r="134" spans="1:25" s="8" customFormat="1" ht="15.6" customHeight="1" x14ac:dyDescent="0.25">
      <c r="A134" s="36">
        <f t="shared" si="35"/>
        <v>122</v>
      </c>
      <c r="B134" s="2" t="s">
        <v>36</v>
      </c>
      <c r="C134" s="37">
        <f t="shared" si="53"/>
        <v>0</v>
      </c>
      <c r="D134" s="38"/>
      <c r="E134" s="7">
        <v>0</v>
      </c>
      <c r="F134" s="7">
        <v>0</v>
      </c>
      <c r="G134" s="7">
        <v>0</v>
      </c>
      <c r="H134" s="7">
        <v>0</v>
      </c>
      <c r="I134" s="13">
        <v>0</v>
      </c>
      <c r="J134" s="13">
        <v>0</v>
      </c>
      <c r="K134" s="5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</row>
    <row r="135" spans="1:25" s="8" customFormat="1" ht="63" x14ac:dyDescent="0.25">
      <c r="A135" s="36">
        <f t="shared" si="35"/>
        <v>123</v>
      </c>
      <c r="B135" s="22" t="s">
        <v>19</v>
      </c>
      <c r="C135" s="37">
        <f t="shared" ref="C135:C139" si="55">SUM(E135:J135)</f>
        <v>1972800</v>
      </c>
      <c r="D135" s="38"/>
      <c r="E135" s="9">
        <f>SUM(E136:E139)</f>
        <v>278800</v>
      </c>
      <c r="F135" s="9">
        <f t="shared" ref="F135:J135" si="56">SUM(F136:F139)</f>
        <v>314000</v>
      </c>
      <c r="G135" s="9">
        <f t="shared" si="56"/>
        <v>314000</v>
      </c>
      <c r="H135" s="9">
        <f t="shared" si="56"/>
        <v>314000</v>
      </c>
      <c r="I135" s="9">
        <f t="shared" si="56"/>
        <v>358000</v>
      </c>
      <c r="J135" s="9">
        <f t="shared" si="56"/>
        <v>394000</v>
      </c>
      <c r="K135" s="21">
        <v>8</v>
      </c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</row>
    <row r="136" spans="1:25" s="8" customFormat="1" ht="15.75" x14ac:dyDescent="0.25">
      <c r="A136" s="36">
        <f t="shared" si="35"/>
        <v>124</v>
      </c>
      <c r="B136" s="2" t="s">
        <v>35</v>
      </c>
      <c r="C136" s="37">
        <f t="shared" si="55"/>
        <v>0</v>
      </c>
      <c r="D136" s="38"/>
      <c r="E136" s="7">
        <v>0</v>
      </c>
      <c r="F136" s="7">
        <v>0</v>
      </c>
      <c r="G136" s="7">
        <v>0</v>
      </c>
      <c r="H136" s="7">
        <v>0</v>
      </c>
      <c r="I136" s="13">
        <v>0</v>
      </c>
      <c r="J136" s="13">
        <v>0</v>
      </c>
      <c r="K136" s="21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</row>
    <row r="137" spans="1:25" s="8" customFormat="1" ht="15.75" x14ac:dyDescent="0.25">
      <c r="A137" s="36">
        <f t="shared" si="35"/>
        <v>125</v>
      </c>
      <c r="B137" s="2" t="s">
        <v>6</v>
      </c>
      <c r="C137" s="37">
        <f t="shared" si="55"/>
        <v>1972800</v>
      </c>
      <c r="D137" s="38"/>
      <c r="E137" s="7">
        <v>278800</v>
      </c>
      <c r="F137" s="7">
        <v>314000</v>
      </c>
      <c r="G137" s="7">
        <f>323000-9000</f>
        <v>314000</v>
      </c>
      <c r="H137" s="7">
        <f>336000-22000</f>
        <v>314000</v>
      </c>
      <c r="I137" s="13">
        <v>358000</v>
      </c>
      <c r="J137" s="13">
        <v>394000</v>
      </c>
      <c r="K137" s="5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</row>
    <row r="138" spans="1:25" s="8" customFormat="1" ht="15.75" x14ac:dyDescent="0.25">
      <c r="A138" s="36">
        <f t="shared" si="35"/>
        <v>126</v>
      </c>
      <c r="B138" s="2" t="s">
        <v>7</v>
      </c>
      <c r="C138" s="37">
        <f t="shared" si="55"/>
        <v>0</v>
      </c>
      <c r="D138" s="38"/>
      <c r="E138" s="7">
        <v>0</v>
      </c>
      <c r="F138" s="7">
        <v>0</v>
      </c>
      <c r="G138" s="7">
        <v>0</v>
      </c>
      <c r="H138" s="7">
        <v>0</v>
      </c>
      <c r="I138" s="13">
        <v>0</v>
      </c>
      <c r="J138" s="13">
        <v>0</v>
      </c>
      <c r="K138" s="5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</row>
    <row r="139" spans="1:25" s="8" customFormat="1" ht="15.75" x14ac:dyDescent="0.25">
      <c r="A139" s="36">
        <f t="shared" si="35"/>
        <v>127</v>
      </c>
      <c r="B139" s="2" t="s">
        <v>36</v>
      </c>
      <c r="C139" s="37">
        <f t="shared" si="55"/>
        <v>0</v>
      </c>
      <c r="D139" s="38"/>
      <c r="E139" s="7">
        <v>0</v>
      </c>
      <c r="F139" s="7">
        <v>0</v>
      </c>
      <c r="G139" s="7">
        <v>0</v>
      </c>
      <c r="H139" s="7">
        <v>0</v>
      </c>
      <c r="I139" s="13">
        <v>0</v>
      </c>
      <c r="J139" s="13">
        <v>0</v>
      </c>
      <c r="K139" s="5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</row>
    <row r="140" spans="1:25" s="8" customFormat="1" ht="30.6" customHeight="1" x14ac:dyDescent="0.25">
      <c r="A140" s="36">
        <f t="shared" si="35"/>
        <v>128</v>
      </c>
      <c r="B140" s="22" t="s">
        <v>20</v>
      </c>
      <c r="C140" s="37">
        <f t="shared" ref="C140:C144" si="57">SUM(E140:J140)</f>
        <v>459500</v>
      </c>
      <c r="D140" s="38"/>
      <c r="E140" s="9">
        <f>SUM(E141:E144)</f>
        <v>0</v>
      </c>
      <c r="F140" s="9">
        <f t="shared" ref="F140:J140" si="58">SUM(F141:F144)</f>
        <v>0</v>
      </c>
      <c r="G140" s="9">
        <f t="shared" si="58"/>
        <v>0</v>
      </c>
      <c r="H140" s="9">
        <f t="shared" si="58"/>
        <v>459500</v>
      </c>
      <c r="I140" s="9">
        <f t="shared" si="58"/>
        <v>0</v>
      </c>
      <c r="J140" s="9">
        <f t="shared" si="58"/>
        <v>0</v>
      </c>
      <c r="K140" s="21" t="s">
        <v>51</v>
      </c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</row>
    <row r="141" spans="1:25" s="8" customFormat="1" ht="15.75" x14ac:dyDescent="0.25">
      <c r="A141" s="36">
        <f t="shared" si="35"/>
        <v>129</v>
      </c>
      <c r="B141" s="2" t="s">
        <v>35</v>
      </c>
      <c r="C141" s="37">
        <f t="shared" si="57"/>
        <v>0</v>
      </c>
      <c r="D141" s="38"/>
      <c r="E141" s="7">
        <v>0</v>
      </c>
      <c r="F141" s="7">
        <v>0</v>
      </c>
      <c r="G141" s="7">
        <v>0</v>
      </c>
      <c r="H141" s="7">
        <v>0</v>
      </c>
      <c r="I141" s="13">
        <v>0</v>
      </c>
      <c r="J141" s="13">
        <v>0</v>
      </c>
      <c r="K141" s="21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</row>
    <row r="142" spans="1:25" s="8" customFormat="1" ht="15.75" x14ac:dyDescent="0.25">
      <c r="A142" s="36">
        <f t="shared" si="35"/>
        <v>130</v>
      </c>
      <c r="B142" s="2" t="s">
        <v>6</v>
      </c>
      <c r="C142" s="37">
        <f t="shared" si="57"/>
        <v>0</v>
      </c>
      <c r="D142" s="38"/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5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</row>
    <row r="143" spans="1:25" s="8" customFormat="1" ht="15.75" x14ac:dyDescent="0.25">
      <c r="A143" s="36">
        <f t="shared" si="35"/>
        <v>131</v>
      </c>
      <c r="B143" s="2" t="s">
        <v>7</v>
      </c>
      <c r="C143" s="37">
        <f t="shared" si="57"/>
        <v>459500</v>
      </c>
      <c r="D143" s="38"/>
      <c r="E143" s="7">
        <v>0</v>
      </c>
      <c r="F143" s="7">
        <v>0</v>
      </c>
      <c r="G143" s="7">
        <v>0</v>
      </c>
      <c r="H143" s="7">
        <v>459500</v>
      </c>
      <c r="I143" s="7">
        <v>0</v>
      </c>
      <c r="J143" s="7">
        <v>0</v>
      </c>
      <c r="K143" s="5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</row>
    <row r="144" spans="1:25" s="8" customFormat="1" ht="15.75" x14ac:dyDescent="0.25">
      <c r="A144" s="36">
        <f t="shared" si="35"/>
        <v>132</v>
      </c>
      <c r="B144" s="2" t="s">
        <v>36</v>
      </c>
      <c r="C144" s="37">
        <f t="shared" si="57"/>
        <v>0</v>
      </c>
      <c r="D144" s="38"/>
      <c r="E144" s="7">
        <v>0</v>
      </c>
      <c r="F144" s="7">
        <v>0</v>
      </c>
      <c r="G144" s="7">
        <v>0</v>
      </c>
      <c r="H144" s="7">
        <v>0</v>
      </c>
      <c r="I144" s="13">
        <v>0</v>
      </c>
      <c r="J144" s="13">
        <v>0</v>
      </c>
      <c r="K144" s="5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</row>
    <row r="145" spans="1:25" s="23" customFormat="1" ht="51" customHeight="1" x14ac:dyDescent="0.25">
      <c r="A145" s="36">
        <f t="shared" si="35"/>
        <v>133</v>
      </c>
      <c r="B145" s="22" t="s">
        <v>21</v>
      </c>
      <c r="C145" s="37">
        <f t="shared" ref="C145:C149" si="59">SUM(E145:J145)</f>
        <v>1031998.25</v>
      </c>
      <c r="D145" s="38"/>
      <c r="E145" s="9">
        <f>SUM(E146:E149)</f>
        <v>119098.25</v>
      </c>
      <c r="F145" s="9">
        <f t="shared" ref="F145:J145" si="60">SUM(F146:F149)</f>
        <v>204500</v>
      </c>
      <c r="G145" s="9">
        <f t="shared" si="60"/>
        <v>165900</v>
      </c>
      <c r="H145" s="9">
        <f t="shared" si="60"/>
        <v>175000</v>
      </c>
      <c r="I145" s="9">
        <f t="shared" si="60"/>
        <v>180000</v>
      </c>
      <c r="J145" s="9">
        <f t="shared" si="60"/>
        <v>187500</v>
      </c>
      <c r="K145" s="21">
        <v>4</v>
      </c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</row>
    <row r="146" spans="1:25" s="23" customFormat="1" ht="15.75" x14ac:dyDescent="0.25">
      <c r="A146" s="36">
        <f t="shared" ref="A146:A184" si="61">A145+1</f>
        <v>134</v>
      </c>
      <c r="B146" s="2" t="s">
        <v>35</v>
      </c>
      <c r="C146" s="37">
        <f t="shared" si="59"/>
        <v>0</v>
      </c>
      <c r="D146" s="38"/>
      <c r="E146" s="7">
        <v>0</v>
      </c>
      <c r="F146" s="7">
        <v>0</v>
      </c>
      <c r="G146" s="7">
        <v>0</v>
      </c>
      <c r="H146" s="7">
        <v>0</v>
      </c>
      <c r="I146" s="13">
        <v>0</v>
      </c>
      <c r="J146" s="13">
        <v>0</v>
      </c>
      <c r="K146" s="21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</row>
    <row r="147" spans="1:25" s="8" customFormat="1" ht="15.75" x14ac:dyDescent="0.25">
      <c r="A147" s="36">
        <f t="shared" si="61"/>
        <v>135</v>
      </c>
      <c r="B147" s="2" t="s">
        <v>6</v>
      </c>
      <c r="C147" s="37">
        <f t="shared" si="59"/>
        <v>252200</v>
      </c>
      <c r="D147" s="38"/>
      <c r="E147" s="7">
        <v>79200</v>
      </c>
      <c r="F147" s="7">
        <v>8000</v>
      </c>
      <c r="G147" s="7">
        <v>59500</v>
      </c>
      <c r="H147" s="7">
        <v>67000</v>
      </c>
      <c r="I147" s="13">
        <f>68000-29500</f>
        <v>38500</v>
      </c>
      <c r="J147" s="13">
        <f>71000-71000</f>
        <v>0</v>
      </c>
      <c r="K147" s="5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</row>
    <row r="148" spans="1:25" s="8" customFormat="1" ht="15.6" customHeight="1" x14ac:dyDescent="0.25">
      <c r="A148" s="36">
        <f t="shared" si="61"/>
        <v>136</v>
      </c>
      <c r="B148" s="2" t="s">
        <v>7</v>
      </c>
      <c r="C148" s="37">
        <f t="shared" si="59"/>
        <v>779798.25</v>
      </c>
      <c r="D148" s="38"/>
      <c r="E148" s="7">
        <v>39898.25</v>
      </c>
      <c r="F148" s="7">
        <v>196500</v>
      </c>
      <c r="G148" s="7">
        <v>106400</v>
      </c>
      <c r="H148" s="7">
        <v>108000</v>
      </c>
      <c r="I148" s="13">
        <f>112000+29500</f>
        <v>141500</v>
      </c>
      <c r="J148" s="13">
        <f>116500+71000</f>
        <v>187500</v>
      </c>
      <c r="K148" s="5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</row>
    <row r="149" spans="1:25" s="8" customFormat="1" ht="15.6" customHeight="1" x14ac:dyDescent="0.25">
      <c r="A149" s="36">
        <f t="shared" si="61"/>
        <v>137</v>
      </c>
      <c r="B149" s="2" t="s">
        <v>36</v>
      </c>
      <c r="C149" s="37">
        <f t="shared" si="59"/>
        <v>0</v>
      </c>
      <c r="D149" s="38"/>
      <c r="E149" s="7">
        <v>0</v>
      </c>
      <c r="F149" s="7">
        <v>0</v>
      </c>
      <c r="G149" s="7">
        <v>0</v>
      </c>
      <c r="H149" s="7">
        <v>0</v>
      </c>
      <c r="I149" s="13">
        <v>0</v>
      </c>
      <c r="J149" s="13">
        <v>0</v>
      </c>
      <c r="K149" s="5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</row>
    <row r="150" spans="1:25" s="23" customFormat="1" ht="36.75" customHeight="1" x14ac:dyDescent="0.25">
      <c r="A150" s="36">
        <f t="shared" si="61"/>
        <v>138</v>
      </c>
      <c r="B150" s="22" t="s">
        <v>42</v>
      </c>
      <c r="C150" s="37">
        <f t="shared" ref="C150:C154" si="62">SUM(E150:J150)</f>
        <v>90000</v>
      </c>
      <c r="D150" s="38"/>
      <c r="E150" s="9">
        <f>SUM(E151:E154)</f>
        <v>0</v>
      </c>
      <c r="F150" s="9">
        <f t="shared" ref="F150:J150" si="63">SUM(F151:F154)</f>
        <v>90000</v>
      </c>
      <c r="G150" s="9">
        <f t="shared" si="63"/>
        <v>0</v>
      </c>
      <c r="H150" s="9">
        <f t="shared" si="63"/>
        <v>0</v>
      </c>
      <c r="I150" s="9">
        <f t="shared" si="63"/>
        <v>0</v>
      </c>
      <c r="J150" s="9">
        <f t="shared" si="63"/>
        <v>0</v>
      </c>
      <c r="K150" s="28">
        <v>2</v>
      </c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</row>
    <row r="151" spans="1:25" s="23" customFormat="1" ht="15.75" x14ac:dyDescent="0.25">
      <c r="A151" s="36">
        <f t="shared" si="61"/>
        <v>139</v>
      </c>
      <c r="B151" s="2" t="s">
        <v>35</v>
      </c>
      <c r="C151" s="37">
        <f t="shared" si="62"/>
        <v>0</v>
      </c>
      <c r="D151" s="38"/>
      <c r="E151" s="7">
        <v>0</v>
      </c>
      <c r="F151" s="7">
        <v>0</v>
      </c>
      <c r="G151" s="7">
        <v>0</v>
      </c>
      <c r="H151" s="7">
        <v>0</v>
      </c>
      <c r="I151" s="13">
        <v>0</v>
      </c>
      <c r="J151" s="13">
        <v>0</v>
      </c>
      <c r="K151" s="21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</row>
    <row r="152" spans="1:25" s="8" customFormat="1" ht="15.75" x14ac:dyDescent="0.25">
      <c r="A152" s="36">
        <f t="shared" si="61"/>
        <v>140</v>
      </c>
      <c r="B152" s="2" t="s">
        <v>6</v>
      </c>
      <c r="C152" s="37">
        <f t="shared" si="62"/>
        <v>0</v>
      </c>
      <c r="D152" s="38"/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5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</row>
    <row r="153" spans="1:25" s="8" customFormat="1" ht="16.149999999999999" customHeight="1" x14ac:dyDescent="0.25">
      <c r="A153" s="36">
        <f t="shared" si="61"/>
        <v>141</v>
      </c>
      <c r="B153" s="2" t="s">
        <v>7</v>
      </c>
      <c r="C153" s="37">
        <f t="shared" si="62"/>
        <v>90000</v>
      </c>
      <c r="D153" s="38"/>
      <c r="E153" s="7">
        <v>0</v>
      </c>
      <c r="F153" s="7">
        <v>90000</v>
      </c>
      <c r="G153" s="7">
        <v>0</v>
      </c>
      <c r="H153" s="7">
        <v>0</v>
      </c>
      <c r="I153" s="7">
        <v>0</v>
      </c>
      <c r="J153" s="7">
        <v>0</v>
      </c>
      <c r="K153" s="5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</row>
    <row r="154" spans="1:25" s="8" customFormat="1" ht="16.149999999999999" customHeight="1" x14ac:dyDescent="0.25">
      <c r="A154" s="36">
        <f t="shared" si="61"/>
        <v>142</v>
      </c>
      <c r="B154" s="2" t="s">
        <v>36</v>
      </c>
      <c r="C154" s="37">
        <f t="shared" si="62"/>
        <v>0</v>
      </c>
      <c r="D154" s="38"/>
      <c r="E154" s="7">
        <v>0</v>
      </c>
      <c r="F154" s="7">
        <v>0</v>
      </c>
      <c r="G154" s="7">
        <v>0</v>
      </c>
      <c r="H154" s="7">
        <v>0</v>
      </c>
      <c r="I154" s="13">
        <v>0</v>
      </c>
      <c r="J154" s="13">
        <v>0</v>
      </c>
      <c r="K154" s="5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</row>
    <row r="155" spans="1:25" s="23" customFormat="1" ht="19.5" customHeight="1" x14ac:dyDescent="0.25">
      <c r="A155" s="36">
        <f t="shared" si="61"/>
        <v>143</v>
      </c>
      <c r="B155" s="44" t="s">
        <v>43</v>
      </c>
      <c r="C155" s="45"/>
      <c r="D155" s="9">
        <f>SUM(E155:J155)</f>
        <v>40000</v>
      </c>
      <c r="E155" s="9">
        <f>SUM(E156:E159)</f>
        <v>0</v>
      </c>
      <c r="F155" s="9">
        <f t="shared" ref="F155:J155" si="64">SUM(F156:F159)</f>
        <v>0</v>
      </c>
      <c r="G155" s="9">
        <f t="shared" si="64"/>
        <v>0</v>
      </c>
      <c r="H155" s="9">
        <f t="shared" si="64"/>
        <v>0</v>
      </c>
      <c r="I155" s="9">
        <f t="shared" si="64"/>
        <v>20000</v>
      </c>
      <c r="J155" s="9">
        <f t="shared" si="64"/>
        <v>20000</v>
      </c>
      <c r="K155" s="21">
        <v>12</v>
      </c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</row>
    <row r="156" spans="1:25" s="23" customFormat="1" ht="18.75" customHeight="1" x14ac:dyDescent="0.25">
      <c r="A156" s="36">
        <f t="shared" si="61"/>
        <v>144</v>
      </c>
      <c r="B156" s="2" t="s">
        <v>35</v>
      </c>
      <c r="C156" s="2" t="s">
        <v>35</v>
      </c>
      <c r="D156" s="9">
        <f t="shared" ref="D156:D169" si="65">SUM(E156:J156)</f>
        <v>0</v>
      </c>
      <c r="E156" s="7">
        <v>0</v>
      </c>
      <c r="F156" s="7">
        <v>0</v>
      </c>
      <c r="G156" s="7">
        <v>0</v>
      </c>
      <c r="H156" s="7">
        <v>0</v>
      </c>
      <c r="I156" s="13">
        <v>0</v>
      </c>
      <c r="J156" s="13">
        <v>0</v>
      </c>
      <c r="K156" s="21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</row>
    <row r="157" spans="1:25" s="8" customFormat="1" ht="15" customHeight="1" x14ac:dyDescent="0.25">
      <c r="A157" s="36">
        <f t="shared" si="61"/>
        <v>145</v>
      </c>
      <c r="B157" s="2" t="s">
        <v>6</v>
      </c>
      <c r="C157" s="2" t="s">
        <v>6</v>
      </c>
      <c r="D157" s="9">
        <f t="shared" si="65"/>
        <v>0</v>
      </c>
      <c r="E157" s="7">
        <v>0</v>
      </c>
      <c r="F157" s="7">
        <v>0</v>
      </c>
      <c r="G157" s="7">
        <v>0</v>
      </c>
      <c r="H157" s="7">
        <v>0</v>
      </c>
      <c r="I157" s="13">
        <v>0</v>
      </c>
      <c r="J157" s="13">
        <v>0</v>
      </c>
      <c r="K157" s="5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</row>
    <row r="158" spans="1:25" s="8" customFormat="1" ht="15" customHeight="1" x14ac:dyDescent="0.25">
      <c r="A158" s="36">
        <f t="shared" si="61"/>
        <v>146</v>
      </c>
      <c r="B158" s="2" t="s">
        <v>7</v>
      </c>
      <c r="C158" s="2" t="s">
        <v>7</v>
      </c>
      <c r="D158" s="9">
        <f t="shared" si="65"/>
        <v>40000</v>
      </c>
      <c r="E158" s="7">
        <v>0</v>
      </c>
      <c r="F158" s="7">
        <v>0</v>
      </c>
      <c r="G158" s="7">
        <v>0</v>
      </c>
      <c r="H158" s="7">
        <v>0</v>
      </c>
      <c r="I158" s="13">
        <v>20000</v>
      </c>
      <c r="J158" s="13">
        <v>20000</v>
      </c>
      <c r="K158" s="5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</row>
    <row r="159" spans="1:25" s="8" customFormat="1" ht="16.5" customHeight="1" x14ac:dyDescent="0.25">
      <c r="A159" s="36">
        <f t="shared" si="61"/>
        <v>147</v>
      </c>
      <c r="B159" s="2" t="s">
        <v>36</v>
      </c>
      <c r="C159" s="2" t="s">
        <v>36</v>
      </c>
      <c r="D159" s="9">
        <f t="shared" si="65"/>
        <v>0</v>
      </c>
      <c r="E159" s="7">
        <v>0</v>
      </c>
      <c r="F159" s="7">
        <v>0</v>
      </c>
      <c r="G159" s="7">
        <v>0</v>
      </c>
      <c r="H159" s="7">
        <v>0</v>
      </c>
      <c r="I159" s="13">
        <v>0</v>
      </c>
      <c r="J159" s="13">
        <v>0</v>
      </c>
      <c r="K159" s="5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</row>
    <row r="160" spans="1:25" s="8" customFormat="1" ht="103.5" customHeight="1" x14ac:dyDescent="0.25">
      <c r="A160" s="36">
        <f t="shared" si="61"/>
        <v>148</v>
      </c>
      <c r="B160" s="44" t="s">
        <v>25</v>
      </c>
      <c r="C160" s="45"/>
      <c r="D160" s="9">
        <f t="shared" si="65"/>
        <v>160000</v>
      </c>
      <c r="E160" s="9">
        <f>SUM(E161:E164)</f>
        <v>0</v>
      </c>
      <c r="F160" s="9">
        <f t="shared" ref="F160:J160" si="66">SUM(F161:F164)</f>
        <v>40000</v>
      </c>
      <c r="G160" s="9">
        <f t="shared" si="66"/>
        <v>20000</v>
      </c>
      <c r="H160" s="9">
        <f t="shared" si="66"/>
        <v>20000</v>
      </c>
      <c r="I160" s="9">
        <f t="shared" si="66"/>
        <v>40000</v>
      </c>
      <c r="J160" s="9">
        <f t="shared" si="66"/>
        <v>40000</v>
      </c>
      <c r="K160" s="21" t="s">
        <v>50</v>
      </c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</row>
    <row r="161" spans="1:25" s="8" customFormat="1" ht="15.75" x14ac:dyDescent="0.25">
      <c r="A161" s="36">
        <f t="shared" si="61"/>
        <v>149</v>
      </c>
      <c r="B161" s="2" t="s">
        <v>35</v>
      </c>
      <c r="C161" s="35"/>
      <c r="D161" s="9">
        <f t="shared" si="65"/>
        <v>0</v>
      </c>
      <c r="E161" s="7">
        <v>0</v>
      </c>
      <c r="F161" s="7">
        <v>0</v>
      </c>
      <c r="G161" s="7">
        <v>0</v>
      </c>
      <c r="H161" s="7">
        <v>0</v>
      </c>
      <c r="I161" s="13">
        <v>0</v>
      </c>
      <c r="J161" s="13">
        <v>0</v>
      </c>
      <c r="K161" s="21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</row>
    <row r="162" spans="1:25" s="8" customFormat="1" ht="19.149999999999999" customHeight="1" x14ac:dyDescent="0.25">
      <c r="A162" s="36">
        <f t="shared" si="61"/>
        <v>150</v>
      </c>
      <c r="B162" s="2" t="s">
        <v>6</v>
      </c>
      <c r="C162" s="16"/>
      <c r="D162" s="9">
        <f t="shared" si="65"/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5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</row>
    <row r="163" spans="1:25" s="8" customFormat="1" ht="15.75" customHeight="1" x14ac:dyDescent="0.25">
      <c r="A163" s="36">
        <f t="shared" si="61"/>
        <v>151</v>
      </c>
      <c r="B163" s="2" t="s">
        <v>7</v>
      </c>
      <c r="C163" s="6"/>
      <c r="D163" s="9">
        <f t="shared" si="65"/>
        <v>160000</v>
      </c>
      <c r="E163" s="7">
        <v>0</v>
      </c>
      <c r="F163" s="7">
        <v>40000</v>
      </c>
      <c r="G163" s="7">
        <v>20000</v>
      </c>
      <c r="H163" s="7">
        <v>20000</v>
      </c>
      <c r="I163" s="7">
        <v>40000</v>
      </c>
      <c r="J163" s="7">
        <v>40000</v>
      </c>
      <c r="K163" s="5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</row>
    <row r="164" spans="1:25" s="8" customFormat="1" ht="15.75" customHeight="1" x14ac:dyDescent="0.25">
      <c r="A164" s="36">
        <f t="shared" si="61"/>
        <v>152</v>
      </c>
      <c r="B164" s="2" t="s">
        <v>36</v>
      </c>
      <c r="C164" s="16"/>
      <c r="D164" s="9">
        <f t="shared" si="65"/>
        <v>0</v>
      </c>
      <c r="E164" s="7">
        <v>0</v>
      </c>
      <c r="F164" s="7">
        <v>0</v>
      </c>
      <c r="G164" s="7">
        <v>0</v>
      </c>
      <c r="H164" s="7">
        <v>0</v>
      </c>
      <c r="I164" s="13">
        <v>0</v>
      </c>
      <c r="J164" s="13">
        <v>0</v>
      </c>
      <c r="K164" s="5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</row>
    <row r="165" spans="1:25" s="23" customFormat="1" ht="15.75" x14ac:dyDescent="0.25">
      <c r="A165" s="36">
        <f t="shared" si="61"/>
        <v>153</v>
      </c>
      <c r="B165" s="44" t="s">
        <v>22</v>
      </c>
      <c r="C165" s="45"/>
      <c r="D165" s="9">
        <f t="shared" si="65"/>
        <v>21307</v>
      </c>
      <c r="E165" s="9">
        <f>SUM(E166:E169)</f>
        <v>2307</v>
      </c>
      <c r="F165" s="9">
        <f t="shared" ref="F165:J165" si="67">SUM(F166:F169)</f>
        <v>3000</v>
      </c>
      <c r="G165" s="9">
        <f t="shared" si="67"/>
        <v>3000</v>
      </c>
      <c r="H165" s="9">
        <f t="shared" si="67"/>
        <v>3000</v>
      </c>
      <c r="I165" s="9">
        <f t="shared" si="67"/>
        <v>5000</v>
      </c>
      <c r="J165" s="9">
        <f t="shared" si="67"/>
        <v>5000</v>
      </c>
      <c r="K165" s="21">
        <v>3</v>
      </c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</row>
    <row r="166" spans="1:25" s="23" customFormat="1" ht="15.75" x14ac:dyDescent="0.25">
      <c r="A166" s="36">
        <f t="shared" si="61"/>
        <v>154</v>
      </c>
      <c r="B166" s="2" t="s">
        <v>35</v>
      </c>
      <c r="C166" s="35"/>
      <c r="D166" s="9">
        <f t="shared" si="65"/>
        <v>0</v>
      </c>
      <c r="E166" s="7">
        <v>0</v>
      </c>
      <c r="F166" s="7">
        <v>0</v>
      </c>
      <c r="G166" s="7">
        <v>0</v>
      </c>
      <c r="H166" s="7">
        <v>0</v>
      </c>
      <c r="I166" s="13">
        <v>0</v>
      </c>
      <c r="J166" s="13">
        <v>0</v>
      </c>
      <c r="K166" s="21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</row>
    <row r="167" spans="1:25" s="8" customFormat="1" ht="19.899999999999999" customHeight="1" x14ac:dyDescent="0.25">
      <c r="A167" s="36">
        <f t="shared" si="61"/>
        <v>155</v>
      </c>
      <c r="B167" s="2" t="s">
        <v>6</v>
      </c>
      <c r="C167" s="16"/>
      <c r="D167" s="9">
        <f t="shared" si="65"/>
        <v>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5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</row>
    <row r="168" spans="1:25" s="8" customFormat="1" ht="18" customHeight="1" x14ac:dyDescent="0.25">
      <c r="A168" s="36">
        <f t="shared" si="61"/>
        <v>156</v>
      </c>
      <c r="B168" s="2" t="s">
        <v>7</v>
      </c>
      <c r="C168" s="16"/>
      <c r="D168" s="9">
        <f t="shared" si="65"/>
        <v>21307</v>
      </c>
      <c r="E168" s="7">
        <v>2307</v>
      </c>
      <c r="F168" s="7">
        <v>3000</v>
      </c>
      <c r="G168" s="7">
        <v>3000</v>
      </c>
      <c r="H168" s="7">
        <v>3000</v>
      </c>
      <c r="I168" s="7">
        <v>5000</v>
      </c>
      <c r="J168" s="7">
        <v>5000</v>
      </c>
      <c r="K168" s="5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</row>
    <row r="169" spans="1:25" s="8" customFormat="1" ht="18" customHeight="1" x14ac:dyDescent="0.25">
      <c r="A169" s="36">
        <f t="shared" si="61"/>
        <v>157</v>
      </c>
      <c r="B169" s="2" t="s">
        <v>36</v>
      </c>
      <c r="C169" s="16"/>
      <c r="D169" s="9">
        <f t="shared" si="65"/>
        <v>0</v>
      </c>
      <c r="E169" s="7">
        <v>0</v>
      </c>
      <c r="F169" s="7">
        <v>0</v>
      </c>
      <c r="G169" s="7">
        <v>0</v>
      </c>
      <c r="H169" s="7">
        <v>0</v>
      </c>
      <c r="I169" s="13">
        <v>0</v>
      </c>
      <c r="J169" s="13">
        <v>0</v>
      </c>
      <c r="K169" s="5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</row>
    <row r="170" spans="1:25" ht="49.5" customHeight="1" x14ac:dyDescent="0.25">
      <c r="A170" s="36">
        <f t="shared" si="61"/>
        <v>158</v>
      </c>
      <c r="B170" s="44" t="s">
        <v>44</v>
      </c>
      <c r="C170" s="45"/>
      <c r="D170" s="9">
        <f t="shared" ref="D170:D174" si="68">SUM(E170:J170)</f>
        <v>10000</v>
      </c>
      <c r="E170" s="9">
        <f>SUM(E171:E174)</f>
        <v>0</v>
      </c>
      <c r="F170" s="9">
        <f t="shared" ref="F170:J170" si="69">SUM(F171:F174)</f>
        <v>0</v>
      </c>
      <c r="G170" s="9">
        <f t="shared" si="69"/>
        <v>10000</v>
      </c>
      <c r="H170" s="9">
        <f t="shared" si="69"/>
        <v>0</v>
      </c>
      <c r="I170" s="9">
        <f t="shared" si="69"/>
        <v>0</v>
      </c>
      <c r="J170" s="9">
        <f t="shared" si="69"/>
        <v>0</v>
      </c>
      <c r="K170" s="21">
        <v>7</v>
      </c>
    </row>
    <row r="171" spans="1:25" ht="15.75" x14ac:dyDescent="0.25">
      <c r="A171" s="36">
        <f t="shared" si="61"/>
        <v>159</v>
      </c>
      <c r="B171" s="2" t="s">
        <v>35</v>
      </c>
      <c r="C171" s="35"/>
      <c r="D171" s="9">
        <f t="shared" si="68"/>
        <v>0</v>
      </c>
      <c r="E171" s="7">
        <v>0</v>
      </c>
      <c r="F171" s="7">
        <v>0</v>
      </c>
      <c r="G171" s="7">
        <v>0</v>
      </c>
      <c r="H171" s="7">
        <v>0</v>
      </c>
      <c r="I171" s="13">
        <v>0</v>
      </c>
      <c r="J171" s="13">
        <v>0</v>
      </c>
      <c r="K171" s="21"/>
    </row>
    <row r="172" spans="1:25" ht="15.75" x14ac:dyDescent="0.25">
      <c r="A172" s="36">
        <f t="shared" si="61"/>
        <v>160</v>
      </c>
      <c r="B172" s="2" t="s">
        <v>6</v>
      </c>
      <c r="C172" s="16"/>
      <c r="D172" s="9">
        <f t="shared" si="68"/>
        <v>0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5"/>
    </row>
    <row r="173" spans="1:25" ht="15.75" x14ac:dyDescent="0.25">
      <c r="A173" s="36">
        <f t="shared" si="61"/>
        <v>161</v>
      </c>
      <c r="B173" s="2" t="s">
        <v>7</v>
      </c>
      <c r="C173" s="16"/>
      <c r="D173" s="9">
        <f t="shared" si="68"/>
        <v>10000</v>
      </c>
      <c r="E173" s="7">
        <v>0</v>
      </c>
      <c r="F173" s="7">
        <v>0</v>
      </c>
      <c r="G173" s="7">
        <v>10000</v>
      </c>
      <c r="H173" s="7">
        <v>0</v>
      </c>
      <c r="I173" s="7">
        <v>0</v>
      </c>
      <c r="J173" s="7">
        <v>0</v>
      </c>
      <c r="K173" s="5"/>
    </row>
    <row r="174" spans="1:25" ht="15.75" x14ac:dyDescent="0.25">
      <c r="A174" s="36">
        <f t="shared" si="61"/>
        <v>162</v>
      </c>
      <c r="B174" s="2" t="s">
        <v>36</v>
      </c>
      <c r="C174" s="16"/>
      <c r="D174" s="9">
        <f t="shared" si="68"/>
        <v>0</v>
      </c>
      <c r="E174" s="7">
        <v>0</v>
      </c>
      <c r="F174" s="7">
        <v>0</v>
      </c>
      <c r="G174" s="7">
        <v>0</v>
      </c>
      <c r="H174" s="7">
        <v>0</v>
      </c>
      <c r="I174" s="13">
        <v>0</v>
      </c>
      <c r="J174" s="13">
        <v>0</v>
      </c>
      <c r="K174" s="5"/>
    </row>
    <row r="175" spans="1:25" ht="36" customHeight="1" x14ac:dyDescent="0.25">
      <c r="A175" s="36">
        <f t="shared" si="61"/>
        <v>163</v>
      </c>
      <c r="B175" s="44" t="s">
        <v>52</v>
      </c>
      <c r="C175" s="45"/>
      <c r="D175" s="9">
        <f t="shared" ref="D175:D184" si="70">SUM(E175:J175)</f>
        <v>35000</v>
      </c>
      <c r="E175" s="9">
        <f>SUM(E176:E179)</f>
        <v>0</v>
      </c>
      <c r="F175" s="9">
        <f t="shared" ref="F175:J175" si="71">SUM(F176:F179)</f>
        <v>35000</v>
      </c>
      <c r="G175" s="9">
        <f t="shared" si="71"/>
        <v>0</v>
      </c>
      <c r="H175" s="9">
        <f t="shared" si="71"/>
        <v>0</v>
      </c>
      <c r="I175" s="9">
        <f t="shared" si="71"/>
        <v>0</v>
      </c>
      <c r="J175" s="9">
        <f t="shared" si="71"/>
        <v>0</v>
      </c>
      <c r="K175" s="21">
        <v>2</v>
      </c>
    </row>
    <row r="176" spans="1:25" ht="15.75" x14ac:dyDescent="0.25">
      <c r="A176" s="36">
        <f t="shared" si="61"/>
        <v>164</v>
      </c>
      <c r="B176" s="2" t="s">
        <v>35</v>
      </c>
      <c r="C176" s="35"/>
      <c r="D176" s="9">
        <f t="shared" si="70"/>
        <v>0</v>
      </c>
      <c r="E176" s="7">
        <v>0</v>
      </c>
      <c r="F176" s="7">
        <v>0</v>
      </c>
      <c r="G176" s="7">
        <v>0</v>
      </c>
      <c r="H176" s="7">
        <v>0</v>
      </c>
      <c r="I176" s="13">
        <v>0</v>
      </c>
      <c r="J176" s="13">
        <v>0</v>
      </c>
      <c r="K176" s="21"/>
    </row>
    <row r="177" spans="1:11" ht="15.75" x14ac:dyDescent="0.25">
      <c r="A177" s="36">
        <f t="shared" si="61"/>
        <v>165</v>
      </c>
      <c r="B177" s="2" t="s">
        <v>6</v>
      </c>
      <c r="C177" s="16"/>
      <c r="D177" s="9">
        <f t="shared" si="70"/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5"/>
    </row>
    <row r="178" spans="1:11" ht="15.75" x14ac:dyDescent="0.25">
      <c r="A178" s="36">
        <f t="shared" si="61"/>
        <v>166</v>
      </c>
      <c r="B178" s="2" t="s">
        <v>7</v>
      </c>
      <c r="C178" s="16"/>
      <c r="D178" s="9">
        <f t="shared" si="70"/>
        <v>35000</v>
      </c>
      <c r="E178" s="7">
        <v>0</v>
      </c>
      <c r="F178" s="7">
        <v>35000</v>
      </c>
      <c r="G178" s="7">
        <v>0</v>
      </c>
      <c r="H178" s="7">
        <v>0</v>
      </c>
      <c r="I178" s="7">
        <v>0</v>
      </c>
      <c r="J178" s="7">
        <v>0</v>
      </c>
      <c r="K178" s="5"/>
    </row>
    <row r="179" spans="1:11" ht="15.75" x14ac:dyDescent="0.25">
      <c r="A179" s="36">
        <f t="shared" si="61"/>
        <v>167</v>
      </c>
      <c r="B179" s="2" t="s">
        <v>36</v>
      </c>
      <c r="C179" s="16"/>
      <c r="D179" s="9">
        <f t="shared" si="70"/>
        <v>0</v>
      </c>
      <c r="E179" s="7">
        <v>0</v>
      </c>
      <c r="F179" s="7">
        <v>0</v>
      </c>
      <c r="G179" s="7">
        <v>0</v>
      </c>
      <c r="H179" s="7">
        <v>0</v>
      </c>
      <c r="I179" s="13">
        <v>0</v>
      </c>
      <c r="J179" s="13">
        <v>0</v>
      </c>
      <c r="K179" s="5"/>
    </row>
    <row r="180" spans="1:11" ht="35.25" customHeight="1" x14ac:dyDescent="0.25">
      <c r="A180" s="36">
        <f t="shared" si="61"/>
        <v>168</v>
      </c>
      <c r="B180" s="44" t="s">
        <v>53</v>
      </c>
      <c r="C180" s="45"/>
      <c r="D180" s="9">
        <f t="shared" si="70"/>
        <v>25000</v>
      </c>
      <c r="E180" s="9">
        <f>SUM(E181:E184)</f>
        <v>0</v>
      </c>
      <c r="F180" s="9">
        <f t="shared" ref="F180:J180" si="72">SUM(F181:F184)</f>
        <v>25000</v>
      </c>
      <c r="G180" s="9">
        <f t="shared" si="72"/>
        <v>0</v>
      </c>
      <c r="H180" s="9">
        <f t="shared" si="72"/>
        <v>0</v>
      </c>
      <c r="I180" s="9">
        <f t="shared" si="72"/>
        <v>0</v>
      </c>
      <c r="J180" s="9">
        <f t="shared" si="72"/>
        <v>0</v>
      </c>
      <c r="K180" s="21">
        <v>2</v>
      </c>
    </row>
    <row r="181" spans="1:11" ht="15.75" x14ac:dyDescent="0.25">
      <c r="A181" s="36">
        <f t="shared" si="61"/>
        <v>169</v>
      </c>
      <c r="B181" s="2" t="s">
        <v>35</v>
      </c>
      <c r="C181" s="35"/>
      <c r="D181" s="9">
        <f t="shared" si="70"/>
        <v>0</v>
      </c>
      <c r="E181" s="7">
        <v>0</v>
      </c>
      <c r="F181" s="7">
        <v>0</v>
      </c>
      <c r="G181" s="7">
        <v>0</v>
      </c>
      <c r="H181" s="7">
        <v>0</v>
      </c>
      <c r="I181" s="13">
        <v>0</v>
      </c>
      <c r="J181" s="13">
        <v>0</v>
      </c>
      <c r="K181" s="21"/>
    </row>
    <row r="182" spans="1:11" ht="15.75" x14ac:dyDescent="0.25">
      <c r="A182" s="36">
        <f t="shared" si="61"/>
        <v>170</v>
      </c>
      <c r="B182" s="2" t="s">
        <v>6</v>
      </c>
      <c r="C182" s="16"/>
      <c r="D182" s="9">
        <f t="shared" si="70"/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5"/>
    </row>
    <row r="183" spans="1:11" ht="15.75" x14ac:dyDescent="0.25">
      <c r="A183" s="36">
        <f t="shared" si="61"/>
        <v>171</v>
      </c>
      <c r="B183" s="2" t="s">
        <v>7</v>
      </c>
      <c r="C183" s="16"/>
      <c r="D183" s="9">
        <f t="shared" si="70"/>
        <v>25000</v>
      </c>
      <c r="E183" s="7">
        <v>0</v>
      </c>
      <c r="F183" s="7">
        <v>25000</v>
      </c>
      <c r="G183" s="7">
        <v>0</v>
      </c>
      <c r="H183" s="7">
        <v>0</v>
      </c>
      <c r="I183" s="7">
        <v>0</v>
      </c>
      <c r="J183" s="7">
        <v>0</v>
      </c>
      <c r="K183" s="5"/>
    </row>
    <row r="184" spans="1:11" ht="15.75" x14ac:dyDescent="0.25">
      <c r="A184" s="36">
        <f t="shared" si="61"/>
        <v>172</v>
      </c>
      <c r="B184" s="2" t="s">
        <v>36</v>
      </c>
      <c r="C184" s="16"/>
      <c r="D184" s="9">
        <f t="shared" si="70"/>
        <v>0</v>
      </c>
      <c r="E184" s="7">
        <v>0</v>
      </c>
      <c r="F184" s="7">
        <v>0</v>
      </c>
      <c r="G184" s="7">
        <v>0</v>
      </c>
      <c r="H184" s="7">
        <v>0</v>
      </c>
      <c r="I184" s="13">
        <v>0</v>
      </c>
      <c r="J184" s="13">
        <v>0</v>
      </c>
      <c r="K184" s="5"/>
    </row>
    <row r="185" spans="1:11" x14ac:dyDescent="0.25">
      <c r="B185" s="4"/>
      <c r="C185" s="4"/>
      <c r="E185" s="4"/>
      <c r="F185" s="4"/>
      <c r="G185" s="4"/>
      <c r="H185" s="4"/>
      <c r="I185" s="11"/>
      <c r="J185" s="11"/>
    </row>
    <row r="186" spans="1:11" x14ac:dyDescent="0.25">
      <c r="B186" s="4"/>
      <c r="C186" s="4"/>
      <c r="E186" s="4"/>
      <c r="F186" s="4"/>
      <c r="G186" s="4"/>
      <c r="H186" s="4"/>
      <c r="I186" s="11"/>
      <c r="J186" s="11"/>
    </row>
    <row r="187" spans="1:11" x14ac:dyDescent="0.25">
      <c r="B187" s="4"/>
      <c r="C187" s="4"/>
      <c r="E187" s="4"/>
      <c r="F187" s="4"/>
      <c r="G187" s="4"/>
      <c r="H187" s="4"/>
      <c r="I187" s="11"/>
      <c r="J187" s="11"/>
    </row>
    <row r="188" spans="1:11" x14ac:dyDescent="0.25">
      <c r="B188" s="4"/>
      <c r="C188" s="4"/>
      <c r="E188" s="4"/>
      <c r="F188" s="4"/>
      <c r="G188" s="4"/>
      <c r="H188" s="4"/>
      <c r="I188" s="11"/>
      <c r="J188" s="11"/>
    </row>
    <row r="189" spans="1:11" x14ac:dyDescent="0.25">
      <c r="B189" s="4"/>
      <c r="C189" s="4"/>
      <c r="E189" s="4"/>
      <c r="F189" s="4"/>
      <c r="G189" s="4"/>
      <c r="H189" s="4"/>
      <c r="I189" s="11"/>
      <c r="J189" s="11"/>
    </row>
    <row r="190" spans="1:11" x14ac:dyDescent="0.25">
      <c r="B190" s="4"/>
      <c r="C190" s="4"/>
      <c r="E190" s="4"/>
      <c r="F190" s="4"/>
      <c r="G190" s="4"/>
      <c r="H190" s="4"/>
      <c r="I190" s="11"/>
      <c r="J190" s="11"/>
    </row>
    <row r="191" spans="1:11" x14ac:dyDescent="0.25">
      <c r="B191" s="4"/>
      <c r="C191" s="4"/>
      <c r="E191" s="4"/>
      <c r="F191" s="4"/>
      <c r="G191" s="4"/>
      <c r="H191" s="4"/>
      <c r="I191" s="11"/>
      <c r="J191" s="11"/>
    </row>
    <row r="192" spans="1:11" x14ac:dyDescent="0.25">
      <c r="B192" s="4"/>
      <c r="C192" s="4"/>
      <c r="E192" s="4"/>
      <c r="F192" s="4"/>
      <c r="G192" s="4"/>
      <c r="H192" s="4"/>
      <c r="I192" s="11"/>
      <c r="J192" s="11"/>
    </row>
    <row r="193" spans="2:10" x14ac:dyDescent="0.25">
      <c r="B193" s="4"/>
      <c r="C193" s="4"/>
      <c r="E193" s="4"/>
      <c r="F193" s="4"/>
      <c r="G193" s="4"/>
      <c r="H193" s="4"/>
      <c r="I193" s="11"/>
      <c r="J193" s="11"/>
    </row>
    <row r="194" spans="2:10" x14ac:dyDescent="0.25">
      <c r="B194" s="4"/>
      <c r="C194" s="4"/>
      <c r="E194" s="4"/>
      <c r="F194" s="4"/>
      <c r="G194" s="4"/>
      <c r="H194" s="4"/>
      <c r="I194" s="11"/>
      <c r="J194" s="11"/>
    </row>
    <row r="195" spans="2:10" x14ac:dyDescent="0.25">
      <c r="B195" s="4"/>
      <c r="C195" s="4"/>
      <c r="E195" s="4"/>
      <c r="F195" s="4"/>
      <c r="G195" s="4"/>
      <c r="H195" s="4"/>
      <c r="I195" s="11"/>
      <c r="J195" s="11"/>
    </row>
    <row r="196" spans="2:10" x14ac:dyDescent="0.25">
      <c r="B196" s="4"/>
      <c r="C196" s="4"/>
      <c r="E196" s="4"/>
      <c r="F196" s="4"/>
      <c r="G196" s="4"/>
      <c r="H196" s="4"/>
      <c r="I196" s="11"/>
      <c r="J196" s="11"/>
    </row>
    <row r="197" spans="2:10" x14ac:dyDescent="0.25">
      <c r="B197" s="4"/>
      <c r="C197" s="4"/>
      <c r="E197" s="4"/>
      <c r="F197" s="4"/>
      <c r="G197" s="4"/>
      <c r="H197" s="4"/>
      <c r="I197" s="11"/>
      <c r="J197" s="11"/>
    </row>
    <row r="198" spans="2:10" x14ac:dyDescent="0.25">
      <c r="B198" s="4"/>
      <c r="C198" s="4"/>
      <c r="E198" s="4"/>
      <c r="F198" s="4"/>
      <c r="G198" s="4"/>
      <c r="H198" s="4"/>
      <c r="I198" s="11"/>
      <c r="J198" s="11"/>
    </row>
    <row r="199" spans="2:10" x14ac:dyDescent="0.25">
      <c r="B199" s="4"/>
      <c r="C199" s="4"/>
      <c r="E199" s="4"/>
      <c r="F199" s="4"/>
      <c r="G199" s="4"/>
      <c r="H199" s="4"/>
      <c r="I199" s="11"/>
      <c r="J199" s="11"/>
    </row>
    <row r="200" spans="2:10" x14ac:dyDescent="0.25">
      <c r="B200" s="4"/>
      <c r="C200" s="4"/>
      <c r="E200" s="4"/>
      <c r="F200" s="4"/>
      <c r="G200" s="4"/>
      <c r="H200" s="4"/>
      <c r="I200" s="11"/>
      <c r="J200" s="11"/>
    </row>
    <row r="201" spans="2:10" x14ac:dyDescent="0.25">
      <c r="B201" s="4"/>
      <c r="C201" s="4"/>
      <c r="E201" s="4"/>
      <c r="F201" s="4"/>
      <c r="G201" s="4"/>
      <c r="H201" s="4"/>
      <c r="I201" s="11"/>
      <c r="J201" s="11"/>
    </row>
    <row r="202" spans="2:10" x14ac:dyDescent="0.25">
      <c r="B202" s="4"/>
      <c r="C202" s="4"/>
      <c r="E202" s="4"/>
      <c r="F202" s="4"/>
      <c r="G202" s="4"/>
      <c r="H202" s="4"/>
      <c r="I202" s="11"/>
      <c r="J202" s="11"/>
    </row>
    <row r="203" spans="2:10" x14ac:dyDescent="0.25">
      <c r="B203" s="4"/>
      <c r="C203" s="4"/>
      <c r="E203" s="4"/>
      <c r="F203" s="4"/>
      <c r="G203" s="4"/>
      <c r="H203" s="4"/>
      <c r="I203" s="11"/>
      <c r="J203" s="11"/>
    </row>
    <row r="204" spans="2:10" x14ac:dyDescent="0.25">
      <c r="B204" s="4"/>
      <c r="C204" s="4"/>
      <c r="E204" s="4"/>
      <c r="F204" s="4"/>
      <c r="G204" s="4"/>
      <c r="H204" s="4"/>
      <c r="I204" s="11"/>
      <c r="J204" s="11"/>
    </row>
    <row r="205" spans="2:10" x14ac:dyDescent="0.25">
      <c r="B205" s="4"/>
      <c r="C205" s="4"/>
      <c r="E205" s="4"/>
      <c r="F205" s="4"/>
      <c r="G205" s="4"/>
      <c r="H205" s="4"/>
      <c r="I205" s="11"/>
      <c r="J205" s="11"/>
    </row>
    <row r="206" spans="2:10" x14ac:dyDescent="0.25">
      <c r="B206" s="4"/>
      <c r="C206" s="4"/>
      <c r="E206" s="4"/>
      <c r="F206" s="4"/>
      <c r="G206" s="4"/>
      <c r="H206" s="4"/>
      <c r="I206" s="11"/>
      <c r="J206" s="11"/>
    </row>
    <row r="207" spans="2:10" x14ac:dyDescent="0.25">
      <c r="B207" s="4"/>
      <c r="C207" s="4"/>
      <c r="E207" s="4"/>
      <c r="F207" s="4"/>
      <c r="G207" s="4"/>
      <c r="H207" s="4"/>
      <c r="I207" s="11"/>
      <c r="J207" s="11"/>
    </row>
    <row r="208" spans="2:10" x14ac:dyDescent="0.25">
      <c r="B208" s="4"/>
      <c r="C208" s="4"/>
      <c r="E208" s="4"/>
      <c r="F208" s="4"/>
      <c r="G208" s="4"/>
      <c r="H208" s="4"/>
      <c r="I208" s="11"/>
      <c r="J208" s="11"/>
    </row>
    <row r="209" spans="2:10" x14ac:dyDescent="0.25">
      <c r="B209" s="4"/>
      <c r="C209" s="4"/>
      <c r="E209" s="4"/>
      <c r="F209" s="4"/>
      <c r="G209" s="4"/>
      <c r="H209" s="4"/>
      <c r="I209" s="11"/>
      <c r="J209" s="11"/>
    </row>
    <row r="210" spans="2:10" x14ac:dyDescent="0.25">
      <c r="B210" s="4"/>
      <c r="C210" s="4"/>
      <c r="E210" s="4"/>
      <c r="F210" s="4"/>
      <c r="G210" s="4"/>
      <c r="H210" s="4"/>
      <c r="I210" s="11"/>
      <c r="J210" s="11"/>
    </row>
    <row r="211" spans="2:10" x14ac:dyDescent="0.25">
      <c r="B211" s="4"/>
      <c r="C211" s="4"/>
      <c r="E211" s="4"/>
      <c r="F211" s="4"/>
      <c r="G211" s="4"/>
      <c r="H211" s="4"/>
      <c r="I211" s="11"/>
      <c r="J211" s="11"/>
    </row>
    <row r="212" spans="2:10" x14ac:dyDescent="0.25">
      <c r="B212" s="4"/>
      <c r="C212" s="4"/>
      <c r="E212" s="4"/>
      <c r="F212" s="4"/>
      <c r="G212" s="4"/>
      <c r="H212" s="4"/>
      <c r="I212" s="11"/>
      <c r="J212" s="11"/>
    </row>
    <row r="213" spans="2:10" x14ac:dyDescent="0.25">
      <c r="B213" s="4"/>
      <c r="C213" s="4"/>
      <c r="E213" s="4"/>
      <c r="F213" s="4"/>
      <c r="G213" s="4"/>
      <c r="H213" s="4"/>
      <c r="I213" s="11"/>
      <c r="J213" s="11"/>
    </row>
    <row r="214" spans="2:10" x14ac:dyDescent="0.25">
      <c r="B214" s="4"/>
      <c r="C214" s="4"/>
      <c r="E214" s="4"/>
      <c r="F214" s="4"/>
      <c r="G214" s="4"/>
      <c r="H214" s="4"/>
      <c r="I214" s="11"/>
      <c r="J214" s="11"/>
    </row>
    <row r="215" spans="2:10" x14ac:dyDescent="0.25">
      <c r="B215" s="4"/>
      <c r="C215" s="4"/>
      <c r="E215" s="4"/>
      <c r="F215" s="4"/>
      <c r="G215" s="4"/>
      <c r="H215" s="4"/>
      <c r="I215" s="11"/>
      <c r="J215" s="11"/>
    </row>
    <row r="216" spans="2:10" x14ac:dyDescent="0.25">
      <c r="B216" s="4"/>
      <c r="C216" s="4"/>
      <c r="E216" s="4"/>
      <c r="F216" s="4"/>
      <c r="G216" s="4"/>
      <c r="H216" s="4"/>
      <c r="I216" s="11"/>
      <c r="J216" s="11"/>
    </row>
    <row r="217" spans="2:10" x14ac:dyDescent="0.25">
      <c r="B217" s="4"/>
      <c r="C217" s="4"/>
      <c r="E217" s="4"/>
      <c r="F217" s="4"/>
      <c r="G217" s="4"/>
      <c r="H217" s="4"/>
      <c r="I217" s="11"/>
      <c r="J217" s="11"/>
    </row>
    <row r="218" spans="2:10" x14ac:dyDescent="0.25">
      <c r="B218" s="4"/>
      <c r="C218" s="4"/>
      <c r="E218" s="4"/>
      <c r="F218" s="4"/>
      <c r="G218" s="4"/>
      <c r="H218" s="4"/>
      <c r="I218" s="11"/>
      <c r="J218" s="11"/>
    </row>
    <row r="219" spans="2:10" x14ac:dyDescent="0.25">
      <c r="B219" s="4"/>
      <c r="C219" s="4"/>
      <c r="E219" s="4"/>
      <c r="F219" s="4"/>
      <c r="G219" s="4"/>
      <c r="H219" s="4"/>
      <c r="I219" s="11"/>
      <c r="J219" s="11"/>
    </row>
    <row r="220" spans="2:10" x14ac:dyDescent="0.25">
      <c r="B220" s="4"/>
      <c r="C220" s="4"/>
      <c r="E220" s="4"/>
      <c r="F220" s="4"/>
      <c r="G220" s="4"/>
      <c r="H220" s="4"/>
      <c r="I220" s="11"/>
      <c r="J220" s="11"/>
    </row>
    <row r="221" spans="2:10" x14ac:dyDescent="0.25">
      <c r="B221" s="4"/>
      <c r="C221" s="4"/>
      <c r="E221" s="4"/>
      <c r="F221" s="4"/>
      <c r="G221" s="4"/>
      <c r="H221" s="4"/>
      <c r="I221" s="11"/>
      <c r="J221" s="11"/>
    </row>
    <row r="222" spans="2:10" x14ac:dyDescent="0.25">
      <c r="B222" s="4"/>
      <c r="C222" s="4"/>
      <c r="E222" s="4"/>
      <c r="F222" s="4"/>
      <c r="G222" s="4"/>
      <c r="H222" s="4"/>
      <c r="I222" s="11"/>
      <c r="J222" s="11"/>
    </row>
    <row r="223" spans="2:10" x14ac:dyDescent="0.25">
      <c r="B223" s="4"/>
      <c r="C223" s="4"/>
      <c r="E223" s="4"/>
      <c r="F223" s="4"/>
      <c r="G223" s="4"/>
      <c r="H223" s="4"/>
      <c r="I223" s="11"/>
      <c r="J223" s="11"/>
    </row>
    <row r="224" spans="2:10" x14ac:dyDescent="0.25">
      <c r="B224" s="4"/>
      <c r="C224" s="4"/>
      <c r="E224" s="4"/>
      <c r="F224" s="4"/>
      <c r="G224" s="4"/>
      <c r="H224" s="4"/>
      <c r="I224" s="11"/>
      <c r="J224" s="11"/>
    </row>
    <row r="225" spans="2:10" x14ac:dyDescent="0.25">
      <c r="B225" s="4"/>
      <c r="C225" s="4"/>
      <c r="E225" s="4"/>
      <c r="F225" s="4"/>
      <c r="G225" s="4"/>
      <c r="H225" s="4"/>
      <c r="I225" s="11"/>
      <c r="J225" s="11"/>
    </row>
    <row r="226" spans="2:10" x14ac:dyDescent="0.25">
      <c r="B226" s="4"/>
      <c r="C226" s="4"/>
      <c r="E226" s="4"/>
      <c r="F226" s="4"/>
      <c r="G226" s="4"/>
      <c r="H226" s="4"/>
      <c r="I226" s="11"/>
      <c r="J226" s="11"/>
    </row>
    <row r="227" spans="2:10" x14ac:dyDescent="0.25">
      <c r="B227" s="4"/>
      <c r="C227" s="4"/>
      <c r="E227" s="4"/>
      <c r="F227" s="4"/>
      <c r="G227" s="4"/>
      <c r="H227" s="4"/>
      <c r="I227" s="11"/>
      <c r="J227" s="11"/>
    </row>
    <row r="228" spans="2:10" x14ac:dyDescent="0.25">
      <c r="B228" s="4"/>
      <c r="C228" s="4"/>
      <c r="E228" s="4"/>
      <c r="F228" s="4"/>
      <c r="G228" s="4"/>
      <c r="H228" s="4"/>
      <c r="I228" s="11"/>
      <c r="J228" s="11"/>
    </row>
    <row r="229" spans="2:10" x14ac:dyDescent="0.25">
      <c r="B229" s="4"/>
      <c r="C229" s="4"/>
      <c r="E229" s="4"/>
      <c r="F229" s="4"/>
      <c r="G229" s="4"/>
      <c r="H229" s="4"/>
      <c r="I229" s="11"/>
      <c r="J229" s="11"/>
    </row>
    <row r="230" spans="2:10" x14ac:dyDescent="0.25">
      <c r="B230" s="4"/>
      <c r="C230" s="4"/>
      <c r="E230" s="4"/>
      <c r="F230" s="4"/>
      <c r="G230" s="4"/>
      <c r="H230" s="4"/>
      <c r="I230" s="11"/>
      <c r="J230" s="11"/>
    </row>
    <row r="231" spans="2:10" x14ac:dyDescent="0.25">
      <c r="B231" s="4"/>
      <c r="C231" s="4"/>
      <c r="E231" s="4"/>
      <c r="F231" s="4"/>
      <c r="G231" s="4"/>
      <c r="H231" s="4"/>
      <c r="I231" s="11"/>
      <c r="J231" s="11"/>
    </row>
    <row r="232" spans="2:10" x14ac:dyDescent="0.25">
      <c r="B232" s="4"/>
      <c r="C232" s="4"/>
      <c r="E232" s="4"/>
      <c r="F232" s="4"/>
      <c r="G232" s="4"/>
      <c r="H232" s="4"/>
      <c r="I232" s="11"/>
      <c r="J232" s="11"/>
    </row>
    <row r="233" spans="2:10" x14ac:dyDescent="0.25">
      <c r="B233" s="4"/>
      <c r="C233" s="4"/>
      <c r="E233" s="4"/>
      <c r="F233" s="4"/>
      <c r="G233" s="4"/>
      <c r="H233" s="4"/>
      <c r="I233" s="11"/>
      <c r="J233" s="11"/>
    </row>
    <row r="234" spans="2:10" x14ac:dyDescent="0.25">
      <c r="B234" s="4"/>
      <c r="C234" s="4"/>
      <c r="E234" s="4"/>
      <c r="F234" s="4"/>
      <c r="G234" s="4"/>
      <c r="H234" s="4"/>
      <c r="I234" s="11"/>
      <c r="J234" s="11"/>
    </row>
    <row r="235" spans="2:10" x14ac:dyDescent="0.25">
      <c r="B235" s="4"/>
      <c r="C235" s="4"/>
      <c r="E235" s="4"/>
      <c r="F235" s="4"/>
      <c r="G235" s="4"/>
      <c r="H235" s="4"/>
      <c r="I235" s="11"/>
      <c r="J235" s="11"/>
    </row>
    <row r="236" spans="2:10" x14ac:dyDescent="0.25">
      <c r="B236" s="4"/>
      <c r="C236" s="4"/>
      <c r="E236" s="4"/>
      <c r="F236" s="4"/>
      <c r="G236" s="4"/>
      <c r="H236" s="4"/>
      <c r="I236" s="11"/>
      <c r="J236" s="11"/>
    </row>
    <row r="237" spans="2:10" x14ac:dyDescent="0.25">
      <c r="B237" s="4"/>
      <c r="C237" s="4"/>
      <c r="E237" s="4"/>
      <c r="F237" s="4"/>
      <c r="G237" s="4"/>
      <c r="H237" s="4"/>
      <c r="I237" s="11"/>
      <c r="J237" s="11"/>
    </row>
    <row r="238" spans="2:10" x14ac:dyDescent="0.25">
      <c r="B238" s="4"/>
      <c r="C238" s="4"/>
      <c r="E238" s="4"/>
      <c r="F238" s="4"/>
      <c r="G238" s="4"/>
      <c r="H238" s="4"/>
      <c r="I238" s="11"/>
      <c r="J238" s="11"/>
    </row>
    <row r="239" spans="2:10" x14ac:dyDescent="0.25">
      <c r="B239" s="4"/>
      <c r="C239" s="4"/>
      <c r="E239" s="4"/>
      <c r="F239" s="4"/>
      <c r="G239" s="4"/>
      <c r="H239" s="4"/>
      <c r="I239" s="11"/>
      <c r="J239" s="11"/>
    </row>
    <row r="240" spans="2:10" x14ac:dyDescent="0.25">
      <c r="B240" s="4"/>
      <c r="C240" s="4"/>
      <c r="E240" s="4"/>
      <c r="F240" s="4"/>
      <c r="G240" s="4"/>
      <c r="H240" s="4"/>
      <c r="I240" s="11"/>
      <c r="J240" s="11"/>
    </row>
    <row r="241" spans="2:10" x14ac:dyDescent="0.25">
      <c r="B241" s="4"/>
      <c r="C241" s="4"/>
      <c r="E241" s="4"/>
      <c r="F241" s="4"/>
      <c r="G241" s="4"/>
      <c r="H241" s="4"/>
      <c r="I241" s="11"/>
      <c r="J241" s="11"/>
    </row>
    <row r="242" spans="2:10" x14ac:dyDescent="0.25">
      <c r="B242" s="4"/>
      <c r="C242" s="4"/>
      <c r="E242" s="4"/>
      <c r="F242" s="4"/>
      <c r="G242" s="4"/>
      <c r="H242" s="4"/>
      <c r="I242" s="11"/>
      <c r="J242" s="11"/>
    </row>
    <row r="243" spans="2:10" x14ac:dyDescent="0.25">
      <c r="B243" s="4"/>
      <c r="C243" s="4"/>
      <c r="E243" s="4"/>
      <c r="F243" s="4"/>
      <c r="G243" s="4"/>
      <c r="H243" s="4"/>
      <c r="I243" s="11"/>
      <c r="J243" s="11"/>
    </row>
    <row r="244" spans="2:10" x14ac:dyDescent="0.25">
      <c r="B244" s="4"/>
      <c r="C244" s="4"/>
      <c r="E244" s="4"/>
      <c r="F244" s="4"/>
      <c r="G244" s="4"/>
      <c r="H244" s="4"/>
      <c r="I244" s="11"/>
      <c r="J244" s="11"/>
    </row>
    <row r="245" spans="2:10" x14ac:dyDescent="0.25">
      <c r="B245" s="4"/>
      <c r="C245" s="4"/>
      <c r="E245" s="4"/>
      <c r="F245" s="4"/>
      <c r="G245" s="4"/>
      <c r="H245" s="4"/>
      <c r="I245" s="11"/>
      <c r="J245" s="11"/>
    </row>
    <row r="246" spans="2:10" x14ac:dyDescent="0.25">
      <c r="B246" s="4"/>
      <c r="C246" s="4"/>
      <c r="E246" s="4"/>
      <c r="F246" s="4"/>
      <c r="G246" s="4"/>
      <c r="H246" s="4"/>
      <c r="I246" s="11"/>
      <c r="J246" s="11"/>
    </row>
    <row r="247" spans="2:10" x14ac:dyDescent="0.25">
      <c r="B247" s="4"/>
      <c r="C247" s="4"/>
      <c r="E247" s="4"/>
      <c r="F247" s="4"/>
      <c r="G247" s="4"/>
      <c r="H247" s="4"/>
      <c r="I247" s="11"/>
      <c r="J247" s="11"/>
    </row>
    <row r="248" spans="2:10" x14ac:dyDescent="0.25">
      <c r="B248" s="4"/>
      <c r="C248" s="4"/>
      <c r="E248" s="4"/>
      <c r="F248" s="4"/>
      <c r="G248" s="4"/>
      <c r="H248" s="4"/>
      <c r="I248" s="11"/>
      <c r="J248" s="11"/>
    </row>
    <row r="249" spans="2:10" x14ac:dyDescent="0.25">
      <c r="B249" s="4"/>
      <c r="C249" s="4"/>
      <c r="E249" s="4"/>
      <c r="F249" s="4"/>
      <c r="G249" s="4"/>
      <c r="H249" s="4"/>
      <c r="I249" s="11"/>
      <c r="J249" s="11"/>
    </row>
    <row r="250" spans="2:10" x14ac:dyDescent="0.25">
      <c r="B250" s="4"/>
      <c r="C250" s="4"/>
      <c r="E250" s="4"/>
      <c r="F250" s="4"/>
      <c r="G250" s="4"/>
      <c r="H250" s="4"/>
      <c r="I250" s="11"/>
      <c r="J250" s="11"/>
    </row>
    <row r="251" spans="2:10" x14ac:dyDescent="0.25">
      <c r="B251" s="4"/>
      <c r="C251" s="4"/>
      <c r="E251" s="4"/>
      <c r="F251" s="4"/>
      <c r="G251" s="4"/>
      <c r="H251" s="4"/>
      <c r="I251" s="11"/>
      <c r="J251" s="11"/>
    </row>
    <row r="252" spans="2:10" x14ac:dyDescent="0.25">
      <c r="B252" s="4"/>
      <c r="C252" s="4"/>
      <c r="E252" s="4"/>
      <c r="F252" s="4"/>
      <c r="G252" s="4"/>
      <c r="H252" s="4"/>
      <c r="I252" s="11"/>
      <c r="J252" s="11"/>
    </row>
    <row r="253" spans="2:10" x14ac:dyDescent="0.25">
      <c r="B253" s="4"/>
      <c r="C253" s="4"/>
      <c r="E253" s="4"/>
      <c r="F253" s="4"/>
      <c r="G253" s="4"/>
      <c r="H253" s="4"/>
      <c r="I253" s="11"/>
      <c r="J253" s="11"/>
    </row>
    <row r="254" spans="2:10" x14ac:dyDescent="0.25">
      <c r="B254" s="4"/>
      <c r="C254" s="4"/>
      <c r="E254" s="4"/>
      <c r="F254" s="4"/>
      <c r="G254" s="4"/>
      <c r="H254" s="4"/>
      <c r="I254" s="11"/>
      <c r="J254" s="11"/>
    </row>
    <row r="255" spans="2:10" x14ac:dyDescent="0.25">
      <c r="B255" s="4"/>
      <c r="C255" s="4"/>
      <c r="E255" s="4"/>
      <c r="F255" s="4"/>
      <c r="G255" s="4"/>
      <c r="H255" s="4"/>
      <c r="I255" s="11"/>
      <c r="J255" s="11"/>
    </row>
    <row r="256" spans="2:10" x14ac:dyDescent="0.25">
      <c r="B256" s="4"/>
      <c r="C256" s="4"/>
      <c r="E256" s="4"/>
      <c r="F256" s="4"/>
      <c r="G256" s="4"/>
      <c r="H256" s="4"/>
      <c r="I256" s="11"/>
      <c r="J256" s="11"/>
    </row>
    <row r="257" spans="2:10" x14ac:dyDescent="0.25">
      <c r="B257" s="4"/>
      <c r="C257" s="4"/>
      <c r="E257" s="4"/>
      <c r="F257" s="4"/>
      <c r="G257" s="4"/>
      <c r="H257" s="4"/>
      <c r="I257" s="11"/>
      <c r="J257" s="11"/>
    </row>
    <row r="258" spans="2:10" x14ac:dyDescent="0.25">
      <c r="B258" s="4"/>
      <c r="C258" s="4"/>
      <c r="E258" s="4"/>
      <c r="F258" s="4"/>
      <c r="G258" s="4"/>
      <c r="H258" s="4"/>
      <c r="I258" s="11"/>
      <c r="J258" s="11"/>
    </row>
    <row r="259" spans="2:10" x14ac:dyDescent="0.25">
      <c r="B259" s="4"/>
      <c r="C259" s="4"/>
      <c r="E259" s="4"/>
      <c r="F259" s="4"/>
      <c r="G259" s="4"/>
      <c r="H259" s="4"/>
      <c r="I259" s="11"/>
      <c r="J259" s="11"/>
    </row>
    <row r="260" spans="2:10" x14ac:dyDescent="0.25">
      <c r="B260" s="4"/>
      <c r="C260" s="4"/>
      <c r="E260" s="4"/>
      <c r="F260" s="4"/>
      <c r="G260" s="4"/>
      <c r="H260" s="4"/>
      <c r="I260" s="11"/>
      <c r="J260" s="11"/>
    </row>
    <row r="261" spans="2:10" x14ac:dyDescent="0.25">
      <c r="B261" s="4"/>
      <c r="C261" s="4"/>
      <c r="E261" s="4"/>
      <c r="F261" s="4"/>
      <c r="G261" s="4"/>
      <c r="H261" s="4"/>
      <c r="I261" s="11"/>
      <c r="J261" s="11"/>
    </row>
    <row r="262" spans="2:10" x14ac:dyDescent="0.25">
      <c r="B262" s="4"/>
      <c r="C262" s="4"/>
      <c r="E262" s="4"/>
      <c r="F262" s="4"/>
      <c r="G262" s="4"/>
      <c r="H262" s="4"/>
      <c r="I262" s="11"/>
      <c r="J262" s="11"/>
    </row>
    <row r="263" spans="2:10" x14ac:dyDescent="0.25">
      <c r="B263" s="4"/>
      <c r="C263" s="4"/>
      <c r="E263" s="4"/>
      <c r="F263" s="4"/>
      <c r="G263" s="4"/>
      <c r="H263" s="4"/>
      <c r="I263" s="11"/>
      <c r="J263" s="11"/>
    </row>
    <row r="264" spans="2:10" x14ac:dyDescent="0.25">
      <c r="B264" s="4"/>
      <c r="C264" s="4"/>
      <c r="E264" s="4"/>
      <c r="F264" s="4"/>
      <c r="G264" s="4"/>
      <c r="H264" s="4"/>
      <c r="I264" s="11"/>
      <c r="J264" s="11"/>
    </row>
    <row r="265" spans="2:10" x14ac:dyDescent="0.25">
      <c r="B265" s="4"/>
      <c r="C265" s="4"/>
      <c r="E265" s="4"/>
      <c r="F265" s="4"/>
      <c r="G265" s="4"/>
      <c r="H265" s="4"/>
      <c r="I265" s="11"/>
      <c r="J265" s="11"/>
    </row>
    <row r="266" spans="2:10" x14ac:dyDescent="0.25">
      <c r="B266" s="4"/>
      <c r="C266" s="4"/>
      <c r="E266" s="4"/>
      <c r="F266" s="4"/>
      <c r="G266" s="4"/>
      <c r="H266" s="4"/>
      <c r="I266" s="11"/>
      <c r="J266" s="11"/>
    </row>
    <row r="267" spans="2:10" x14ac:dyDescent="0.25">
      <c r="B267" s="4"/>
      <c r="C267" s="4"/>
      <c r="E267" s="4"/>
      <c r="F267" s="4"/>
      <c r="G267" s="4"/>
      <c r="H267" s="4"/>
      <c r="I267" s="11"/>
      <c r="J267" s="11"/>
    </row>
    <row r="268" spans="2:10" x14ac:dyDescent="0.25">
      <c r="B268" s="4"/>
      <c r="C268" s="4"/>
      <c r="E268" s="4"/>
      <c r="F268" s="4"/>
      <c r="G268" s="4"/>
      <c r="H268" s="4"/>
      <c r="I268" s="11"/>
      <c r="J268" s="11"/>
    </row>
    <row r="269" spans="2:10" x14ac:dyDescent="0.25">
      <c r="B269" s="4"/>
      <c r="C269" s="4"/>
      <c r="E269" s="4"/>
      <c r="F269" s="4"/>
      <c r="G269" s="4"/>
      <c r="H269" s="4"/>
      <c r="I269" s="11"/>
      <c r="J269" s="11"/>
    </row>
    <row r="270" spans="2:10" x14ac:dyDescent="0.25">
      <c r="B270" s="4"/>
      <c r="C270" s="4"/>
      <c r="E270" s="4"/>
      <c r="F270" s="4"/>
      <c r="G270" s="4"/>
      <c r="H270" s="4"/>
      <c r="I270" s="11"/>
      <c r="J270" s="11"/>
    </row>
    <row r="271" spans="2:10" x14ac:dyDescent="0.25">
      <c r="B271" s="4"/>
      <c r="C271" s="4"/>
      <c r="E271" s="4"/>
      <c r="F271" s="4"/>
      <c r="G271" s="4"/>
      <c r="H271" s="4"/>
      <c r="I271" s="11"/>
      <c r="J271" s="11"/>
    </row>
    <row r="272" spans="2:10" x14ac:dyDescent="0.25">
      <c r="B272" s="4"/>
      <c r="C272" s="4"/>
      <c r="E272" s="4"/>
      <c r="F272" s="4"/>
      <c r="G272" s="4"/>
      <c r="H272" s="4"/>
      <c r="I272" s="11"/>
      <c r="J272" s="11"/>
    </row>
    <row r="273" spans="2:10" x14ac:dyDescent="0.25">
      <c r="B273" s="4"/>
      <c r="C273" s="4"/>
      <c r="E273" s="4"/>
      <c r="F273" s="4"/>
      <c r="G273" s="4"/>
      <c r="H273" s="4"/>
      <c r="I273" s="11"/>
      <c r="J273" s="11"/>
    </row>
    <row r="274" spans="2:10" x14ac:dyDescent="0.25">
      <c r="B274" s="4"/>
      <c r="C274" s="4"/>
      <c r="E274" s="4"/>
      <c r="F274" s="4"/>
      <c r="G274" s="4"/>
      <c r="H274" s="4"/>
      <c r="I274" s="11"/>
      <c r="J274" s="11"/>
    </row>
    <row r="275" spans="2:10" x14ac:dyDescent="0.25">
      <c r="B275" s="4"/>
      <c r="C275" s="4"/>
      <c r="E275" s="4"/>
      <c r="F275" s="4"/>
      <c r="G275" s="4"/>
      <c r="H275" s="4"/>
      <c r="I275" s="11"/>
      <c r="J275" s="11"/>
    </row>
    <row r="276" spans="2:10" x14ac:dyDescent="0.25">
      <c r="B276" s="4"/>
      <c r="C276" s="4"/>
      <c r="E276" s="4"/>
      <c r="F276" s="4"/>
      <c r="G276" s="4"/>
      <c r="H276" s="4"/>
      <c r="I276" s="11"/>
      <c r="J276" s="11"/>
    </row>
    <row r="277" spans="2:10" x14ac:dyDescent="0.25">
      <c r="B277" s="4"/>
      <c r="C277" s="4"/>
      <c r="E277" s="4"/>
      <c r="F277" s="4"/>
      <c r="G277" s="4"/>
      <c r="H277" s="4"/>
      <c r="I277" s="11"/>
      <c r="J277" s="11"/>
    </row>
    <row r="278" spans="2:10" x14ac:dyDescent="0.25">
      <c r="B278" s="4"/>
      <c r="C278" s="4"/>
      <c r="E278" s="4"/>
      <c r="F278" s="4"/>
      <c r="G278" s="4"/>
      <c r="H278" s="4"/>
      <c r="I278" s="11"/>
      <c r="J278" s="11"/>
    </row>
    <row r="279" spans="2:10" x14ac:dyDescent="0.25">
      <c r="B279" s="4"/>
      <c r="C279" s="4"/>
      <c r="E279" s="4"/>
      <c r="F279" s="4"/>
      <c r="G279" s="4"/>
      <c r="H279" s="4"/>
      <c r="I279" s="11"/>
      <c r="J279" s="11"/>
    </row>
    <row r="280" spans="2:10" x14ac:dyDescent="0.25">
      <c r="B280" s="4"/>
      <c r="C280" s="4"/>
      <c r="E280" s="4"/>
      <c r="F280" s="4"/>
      <c r="G280" s="4"/>
      <c r="H280" s="4"/>
      <c r="I280" s="11"/>
      <c r="J280" s="11"/>
    </row>
    <row r="281" spans="2:10" x14ac:dyDescent="0.25">
      <c r="B281" s="4"/>
      <c r="C281" s="4"/>
      <c r="E281" s="4"/>
      <c r="F281" s="4"/>
      <c r="G281" s="4"/>
      <c r="H281" s="4"/>
      <c r="I281" s="11"/>
      <c r="J281" s="11"/>
    </row>
  </sheetData>
  <mergeCells count="155">
    <mergeCell ref="B175:C175"/>
    <mergeCell ref="B180:C180"/>
    <mergeCell ref="B170:C170"/>
    <mergeCell ref="A10:A11"/>
    <mergeCell ref="B10:B11"/>
    <mergeCell ref="C11:D11"/>
    <mergeCell ref="C12:D12"/>
    <mergeCell ref="C128:D128"/>
    <mergeCell ref="C70:D70"/>
    <mergeCell ref="C72:D72"/>
    <mergeCell ref="C73:D73"/>
    <mergeCell ref="C75:D75"/>
    <mergeCell ref="C77:D77"/>
    <mergeCell ref="C78:D78"/>
    <mergeCell ref="C30:D30"/>
    <mergeCell ref="C32:D32"/>
    <mergeCell ref="C33:D33"/>
    <mergeCell ref="C120:D120"/>
    <mergeCell ref="C122:D122"/>
    <mergeCell ref="C123:D123"/>
    <mergeCell ref="C125:D125"/>
    <mergeCell ref="C126:D126"/>
    <mergeCell ref="C112:D112"/>
    <mergeCell ref="C113:D113"/>
    <mergeCell ref="C26:D26"/>
    <mergeCell ref="C29:D29"/>
    <mergeCell ref="B155:C155"/>
    <mergeCell ref="B160:C160"/>
    <mergeCell ref="B165:C165"/>
    <mergeCell ref="H5:K5"/>
    <mergeCell ref="A7:K7"/>
    <mergeCell ref="C100:D100"/>
    <mergeCell ref="C102:D102"/>
    <mergeCell ref="C103:D103"/>
    <mergeCell ref="C55:D55"/>
    <mergeCell ref="C45:D45"/>
    <mergeCell ref="C57:D57"/>
    <mergeCell ref="C58:D58"/>
    <mergeCell ref="C65:D65"/>
    <mergeCell ref="C67:D67"/>
    <mergeCell ref="C10:J10"/>
    <mergeCell ref="K10:K11"/>
    <mergeCell ref="C105:D105"/>
    <mergeCell ref="C107:D107"/>
    <mergeCell ref="C108:D108"/>
    <mergeCell ref="A8:K8"/>
    <mergeCell ref="C25:D25"/>
    <mergeCell ref="C130:D130"/>
    <mergeCell ref="C151:D151"/>
    <mergeCell ref="C35:D35"/>
    <mergeCell ref="C92:D92"/>
    <mergeCell ref="C93:D93"/>
    <mergeCell ref="C118:D118"/>
    <mergeCell ref="C127:D127"/>
    <mergeCell ref="C104:D104"/>
    <mergeCell ref="C106:D106"/>
    <mergeCell ref="C109:D109"/>
    <mergeCell ref="C101:D101"/>
    <mergeCell ref="C94:D94"/>
    <mergeCell ref="C98:D98"/>
    <mergeCell ref="C95:D95"/>
    <mergeCell ref="C97:D97"/>
    <mergeCell ref="C90:D90"/>
    <mergeCell ref="C68:D68"/>
    <mergeCell ref="C46:D46"/>
    <mergeCell ref="C50:D50"/>
    <mergeCell ref="C52:D52"/>
    <mergeCell ref="C38:D38"/>
    <mergeCell ref="C84:D84"/>
    <mergeCell ref="C144:D144"/>
    <mergeCell ref="C149:D149"/>
    <mergeCell ref="C62:D62"/>
    <mergeCell ref="C27:D27"/>
    <mergeCell ref="C28:D28"/>
    <mergeCell ref="C85:D85"/>
    <mergeCell ref="C49:D49"/>
    <mergeCell ref="C36:D36"/>
    <mergeCell ref="C39:D39"/>
    <mergeCell ref="C53:D53"/>
    <mergeCell ref="C51:D51"/>
    <mergeCell ref="C54:D54"/>
    <mergeCell ref="C71:D71"/>
    <mergeCell ref="C74:D74"/>
    <mergeCell ref="C66:D66"/>
    <mergeCell ref="C69:D69"/>
    <mergeCell ref="C56:D56"/>
    <mergeCell ref="C59:D59"/>
    <mergeCell ref="C76:D76"/>
    <mergeCell ref="C79:D79"/>
    <mergeCell ref="C37:D37"/>
    <mergeCell ref="C47:D47"/>
    <mergeCell ref="C48:D48"/>
    <mergeCell ref="C31:D31"/>
    <mergeCell ref="C34:D34"/>
    <mergeCell ref="C64:D64"/>
    <mergeCell ref="C81:D81"/>
    <mergeCell ref="I1:K1"/>
    <mergeCell ref="I2:K2"/>
    <mergeCell ref="I3:K3"/>
    <mergeCell ref="I4:K4"/>
    <mergeCell ref="C20:D20"/>
    <mergeCell ref="A6:K6"/>
    <mergeCell ref="B24:K24"/>
    <mergeCell ref="C15:D15"/>
    <mergeCell ref="C16:D16"/>
    <mergeCell ref="B18:K18"/>
    <mergeCell ref="C19:D19"/>
    <mergeCell ref="C21:D21"/>
    <mergeCell ref="C22:D22"/>
    <mergeCell ref="C13:D13"/>
    <mergeCell ref="C17:D17"/>
    <mergeCell ref="C23:D23"/>
    <mergeCell ref="C154:D154"/>
    <mergeCell ref="C119:D119"/>
    <mergeCell ref="C121:D121"/>
    <mergeCell ref="C124:D124"/>
    <mergeCell ref="C129:D129"/>
    <mergeCell ref="C131:D131"/>
    <mergeCell ref="C134:D134"/>
    <mergeCell ref="C136:D136"/>
    <mergeCell ref="C153:D153"/>
    <mergeCell ref="C146:D146"/>
    <mergeCell ref="C143:D143"/>
    <mergeCell ref="C142:D142"/>
    <mergeCell ref="C135:D135"/>
    <mergeCell ref="C137:D137"/>
    <mergeCell ref="C138:D138"/>
    <mergeCell ref="C147:D147"/>
    <mergeCell ref="C145:D145"/>
    <mergeCell ref="C148:D148"/>
    <mergeCell ref="C150:D150"/>
    <mergeCell ref="C152:D152"/>
    <mergeCell ref="C139:D139"/>
    <mergeCell ref="C140:D140"/>
    <mergeCell ref="C141:D141"/>
    <mergeCell ref="C132:D132"/>
    <mergeCell ref="C133:D133"/>
    <mergeCell ref="C87:D87"/>
    <mergeCell ref="C88:D88"/>
    <mergeCell ref="C61:D61"/>
    <mergeCell ref="C60:D60"/>
    <mergeCell ref="C110:D110"/>
    <mergeCell ref="C115:D115"/>
    <mergeCell ref="C117:D117"/>
    <mergeCell ref="C63:D63"/>
    <mergeCell ref="C80:D80"/>
    <mergeCell ref="C82:D82"/>
    <mergeCell ref="C83:D83"/>
    <mergeCell ref="C111:D111"/>
    <mergeCell ref="C114:D114"/>
    <mergeCell ref="C116:D116"/>
    <mergeCell ref="C96:D96"/>
    <mergeCell ref="C99:D99"/>
    <mergeCell ref="C89:D89"/>
    <mergeCell ref="C91:D91"/>
  </mergeCells>
  <pageMargins left="0.70866141732283472" right="0.51181102362204722" top="0.55118110236220474" bottom="0.55118110236220474" header="0.31496062992125984" footer="0.31496062992125984"/>
  <pageSetup paperSize="9" scale="88" fitToHeight="17" orientation="landscape" r:id="rId1"/>
  <rowBreaks count="1" manualBreakCount="1">
    <brk id="2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2022-12-28T05:26:21Z</dcterms:modified>
</cp:coreProperties>
</file>